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showInkAnnotation="0" codeName="ThisWorkbook" autoCompressPictures="0"/>
  <bookViews>
    <workbookView xWindow="-5000" yWindow="0" windowWidth="25600" windowHeight="16060" tabRatio="500"/>
  </bookViews>
  <sheets>
    <sheet name="Introduction" sheetId="4" r:id="rId1"/>
    <sheet name="Frequency Tables" sheetId="9" r:id="rId2"/>
    <sheet name="Participating Institutions" sheetId="8" r:id="rId3"/>
  </sheets>
  <definedNames>
    <definedName name="_xlnm.Print_Area" localSheetId="1">'Frequency Tables'!$A$1:$F$1305</definedName>
    <definedName name="_xlnm.Print_Area" localSheetId="0">Introduction!$A$1:$F$6</definedName>
    <definedName name="_xlnm.Print_Area" localSheetId="2">'Participating Institutions'!$A$1:$D$17</definedName>
    <definedName name="_xlnm.Print_Titles" localSheetId="1">'Frequency Tables'!$1:$3</definedName>
    <definedName name="StatementofUnderstandings">#REF!</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1038" i="9" l="1"/>
  <c r="F1037" i="9"/>
  <c r="F1036" i="9"/>
  <c r="F1035" i="9"/>
  <c r="F1034" i="9"/>
  <c r="D1035" i="9"/>
  <c r="D1036" i="9"/>
  <c r="D1037" i="9"/>
  <c r="D1038" i="9"/>
  <c r="D1034" i="9"/>
  <c r="F1013" i="9"/>
  <c r="F1012" i="9"/>
  <c r="F1011" i="9"/>
  <c r="F1010" i="9"/>
  <c r="F1009" i="9"/>
  <c r="F1008" i="9"/>
  <c r="F1007" i="9"/>
  <c r="F1006" i="9"/>
  <c r="F1005" i="9"/>
  <c r="F1004" i="9"/>
  <c r="F1003" i="9"/>
  <c r="D1004" i="9"/>
  <c r="D1005" i="9"/>
  <c r="D1006" i="9"/>
  <c r="D1007" i="9"/>
  <c r="D1008" i="9"/>
  <c r="D1009" i="9"/>
  <c r="D1010" i="9"/>
  <c r="D1011" i="9"/>
  <c r="D1012" i="9"/>
  <c r="D1013" i="9"/>
  <c r="D1003" i="9"/>
  <c r="F999" i="9"/>
  <c r="F998" i="9"/>
  <c r="F997" i="9"/>
  <c r="F996" i="9"/>
  <c r="D997" i="9"/>
  <c r="D998" i="9"/>
  <c r="D999" i="9"/>
  <c r="D996" i="9"/>
  <c r="F966" i="9"/>
  <c r="F965" i="9"/>
  <c r="F964" i="9"/>
  <c r="F963" i="9"/>
  <c r="F962" i="9"/>
  <c r="F961" i="9"/>
  <c r="F960" i="9"/>
  <c r="F959" i="9"/>
  <c r="F958" i="9"/>
  <c r="F957" i="9"/>
  <c r="F956" i="9"/>
  <c r="F955" i="9"/>
  <c r="F954" i="9"/>
  <c r="D955" i="9"/>
  <c r="D956" i="9"/>
  <c r="D957" i="9"/>
  <c r="D958" i="9"/>
  <c r="D959" i="9"/>
  <c r="D960" i="9"/>
  <c r="D961" i="9"/>
  <c r="D962" i="9"/>
  <c r="D963" i="9"/>
  <c r="D964" i="9"/>
  <c r="D965" i="9"/>
  <c r="D966" i="9"/>
  <c r="D954" i="9"/>
  <c r="F888" i="9"/>
  <c r="F887" i="9"/>
  <c r="F886" i="9"/>
  <c r="F885" i="9"/>
  <c r="F884" i="9"/>
  <c r="F883" i="9"/>
  <c r="F882" i="9"/>
  <c r="F881" i="9"/>
  <c r="F880" i="9"/>
  <c r="F879" i="9"/>
  <c r="D880" i="9"/>
  <c r="D881" i="9"/>
  <c r="D882" i="9"/>
  <c r="D883" i="9"/>
  <c r="D884" i="9"/>
  <c r="D885" i="9"/>
  <c r="D886" i="9"/>
  <c r="D887" i="9"/>
  <c r="D888" i="9"/>
  <c r="D879" i="9"/>
  <c r="F876" i="9"/>
  <c r="F875" i="9"/>
  <c r="F874" i="9"/>
  <c r="F873" i="9"/>
  <c r="F872" i="9"/>
  <c r="F871" i="9"/>
  <c r="F870" i="9"/>
  <c r="F869" i="9"/>
  <c r="D870" i="9"/>
  <c r="D871" i="9"/>
  <c r="D872" i="9"/>
  <c r="D873" i="9"/>
  <c r="D874" i="9"/>
  <c r="D875" i="9"/>
  <c r="D876" i="9"/>
  <c r="D869" i="9"/>
  <c r="F866" i="9"/>
  <c r="F865" i="9"/>
  <c r="F864" i="9"/>
  <c r="F863" i="9"/>
  <c r="F862" i="9"/>
  <c r="F861" i="9"/>
  <c r="F860" i="9"/>
  <c r="F859" i="9"/>
  <c r="F858" i="9"/>
  <c r="F857" i="9"/>
  <c r="D858" i="9"/>
  <c r="D859" i="9"/>
  <c r="D860" i="9"/>
  <c r="D861" i="9"/>
  <c r="D862" i="9"/>
  <c r="D863" i="9"/>
  <c r="D864" i="9"/>
  <c r="D865" i="9"/>
  <c r="D866" i="9"/>
  <c r="D857" i="9"/>
  <c r="F658" i="9"/>
  <c r="F657" i="9"/>
  <c r="F656" i="9"/>
  <c r="F655" i="9"/>
  <c r="F654" i="9"/>
  <c r="F653" i="9"/>
  <c r="F652" i="9"/>
  <c r="F651" i="9"/>
  <c r="F650" i="9"/>
  <c r="D651" i="9"/>
  <c r="D652" i="9"/>
  <c r="D653" i="9"/>
  <c r="D654" i="9"/>
  <c r="D655" i="9"/>
  <c r="D656" i="9"/>
  <c r="D657" i="9"/>
  <c r="D658" i="9"/>
  <c r="D650" i="9"/>
  <c r="F623" i="9"/>
  <c r="F622" i="9"/>
  <c r="F621" i="9"/>
  <c r="F620" i="9"/>
  <c r="F619" i="9"/>
  <c r="F618" i="9"/>
  <c r="F617" i="9"/>
  <c r="F616" i="9"/>
  <c r="F615" i="9"/>
  <c r="F598" i="9"/>
  <c r="F597" i="9"/>
  <c r="F596" i="9"/>
  <c r="F595" i="9"/>
  <c r="F594" i="9"/>
  <c r="F593" i="9"/>
  <c r="D594" i="9"/>
  <c r="D595" i="9"/>
  <c r="D596" i="9"/>
  <c r="D597" i="9"/>
  <c r="D598" i="9"/>
  <c r="D593" i="9"/>
  <c r="F585" i="9"/>
  <c r="F584" i="9"/>
  <c r="F583" i="9"/>
  <c r="F582" i="9"/>
  <c r="F581" i="9"/>
  <c r="F580" i="9"/>
  <c r="F579" i="9"/>
  <c r="F578" i="9"/>
  <c r="F577" i="9"/>
  <c r="F576" i="9"/>
  <c r="D577" i="9"/>
  <c r="D578" i="9"/>
  <c r="D579" i="9"/>
  <c r="D580" i="9"/>
  <c r="D581" i="9"/>
  <c r="D582" i="9"/>
  <c r="D583" i="9"/>
  <c r="D584" i="9"/>
  <c r="D585" i="9"/>
  <c r="D576" i="9"/>
  <c r="F391" i="9"/>
  <c r="F390" i="9"/>
  <c r="F389" i="9"/>
  <c r="F388" i="9"/>
  <c r="F387" i="9"/>
  <c r="F386" i="9"/>
  <c r="F385" i="9"/>
  <c r="F384" i="9"/>
  <c r="F383" i="9"/>
  <c r="F382" i="9"/>
  <c r="D383" i="9"/>
  <c r="D384" i="9"/>
  <c r="D385" i="9"/>
  <c r="D386" i="9"/>
  <c r="D387" i="9"/>
  <c r="D388" i="9"/>
  <c r="D389" i="9"/>
  <c r="D390" i="9"/>
  <c r="D391" i="9"/>
  <c r="D382" i="9"/>
  <c r="F379" i="9"/>
  <c r="F378" i="9"/>
  <c r="F377" i="9"/>
  <c r="F376" i="9"/>
  <c r="F375" i="9"/>
  <c r="F374" i="9"/>
  <c r="F373" i="9"/>
  <c r="F372" i="9"/>
  <c r="F371" i="9"/>
  <c r="F370" i="9"/>
  <c r="D371" i="9"/>
  <c r="D372" i="9"/>
  <c r="D373" i="9"/>
  <c r="D374" i="9"/>
  <c r="D375" i="9"/>
  <c r="D376" i="9"/>
  <c r="D377" i="9"/>
  <c r="D378" i="9"/>
  <c r="D379" i="9"/>
  <c r="D370" i="9"/>
  <c r="F290" i="9"/>
  <c r="F289" i="9"/>
  <c r="F288" i="9"/>
  <c r="F287" i="9"/>
  <c r="F286" i="9"/>
  <c r="F285" i="9"/>
  <c r="F284" i="9"/>
  <c r="F283" i="9"/>
  <c r="F282" i="9"/>
  <c r="D283" i="9"/>
  <c r="D284" i="9"/>
  <c r="D285" i="9"/>
  <c r="D286" i="9"/>
  <c r="D287" i="9"/>
  <c r="D288" i="9"/>
  <c r="D289" i="9"/>
  <c r="D290" i="9"/>
  <c r="D282" i="9"/>
  <c r="F16" i="9"/>
  <c r="F17" i="9"/>
  <c r="F18" i="9"/>
  <c r="F19" i="9"/>
  <c r="F20" i="9"/>
  <c r="F21" i="9"/>
  <c r="F22" i="9"/>
  <c r="F23" i="9"/>
  <c r="F24" i="9"/>
  <c r="F25" i="9"/>
  <c r="F26" i="9"/>
  <c r="F27" i="9"/>
  <c r="F28" i="9"/>
  <c r="F15" i="9"/>
  <c r="D16" i="9"/>
  <c r="D17" i="9"/>
  <c r="D18" i="9"/>
  <c r="D19" i="9"/>
  <c r="D20" i="9"/>
  <c r="D21" i="9"/>
  <c r="D22" i="9"/>
  <c r="D23" i="9"/>
  <c r="D24" i="9"/>
  <c r="D25" i="9"/>
  <c r="D26" i="9"/>
  <c r="D27" i="9"/>
  <c r="D28" i="9"/>
  <c r="D15" i="9"/>
  <c r="C10" i="8"/>
  <c r="C12" i="8"/>
  <c r="C11" i="8"/>
  <c r="C8" i="8"/>
  <c r="C7" i="8"/>
  <c r="C6" i="8"/>
  <c r="C14" i="8"/>
  <c r="C13" i="8"/>
  <c r="C9" i="8"/>
  <c r="A2" i="9"/>
</calcChain>
</file>

<file path=xl/sharedStrings.xml><?xml version="1.0" encoding="utf-8"?>
<sst xmlns="http://schemas.openxmlformats.org/spreadsheetml/2006/main" count="1409" uniqueCount="492">
  <si>
    <t>Total</t>
  </si>
  <si>
    <t>None</t>
  </si>
  <si>
    <t>White</t>
  </si>
  <si>
    <t>Yes</t>
  </si>
  <si>
    <t>No</t>
  </si>
  <si>
    <t>Some</t>
  </si>
  <si>
    <t>Two or more races</t>
  </si>
  <si>
    <t>Response Rate</t>
  </si>
  <si>
    <t>Asian</t>
  </si>
  <si>
    <t>Black or African American</t>
  </si>
  <si>
    <t>Native Hawaiian or other Pacific Islander</t>
  </si>
  <si>
    <t>Unknown</t>
  </si>
  <si>
    <t>Not applicable</t>
  </si>
  <si>
    <t>Quite a bit</t>
  </si>
  <si>
    <t>10 or more</t>
  </si>
  <si>
    <t>Other</t>
  </si>
  <si>
    <t>American Indian or Alaska Native</t>
  </si>
  <si>
    <t>Asian American/Asian</t>
  </si>
  <si>
    <t>African American/Black</t>
  </si>
  <si>
    <t>Native Hawaiian/Pacific Islander</t>
  </si>
  <si>
    <t># of Valid Recent Graduate Respondents</t>
  </si>
  <si>
    <t>Goshen College</t>
  </si>
  <si>
    <t>Trinity University</t>
  </si>
  <si>
    <t>Whitman College</t>
  </si>
  <si>
    <t>Employment or internship</t>
  </si>
  <si>
    <t>Employment or internship, multiple jobs</t>
  </si>
  <si>
    <t>Graduate or professional school</t>
  </si>
  <si>
    <t>Military service</t>
  </si>
  <si>
    <t>Seeking employment, but not currently employed</t>
  </si>
  <si>
    <t>Seeking admission to graduate or professional school, but not currently enrolled</t>
  </si>
  <si>
    <t>Additional undergraduate coursework</t>
  </si>
  <si>
    <t>Starting or raising a family</t>
  </si>
  <si>
    <t>Traveling</t>
  </si>
  <si>
    <t>I am not currently doing any other activities.</t>
  </si>
  <si>
    <t>Second Bachelor’s Degree</t>
  </si>
  <si>
    <t>Master’s Degree in Arts and Sciences (e.g., MA, MS, MFA)</t>
  </si>
  <si>
    <t>Master of Business Administration (MBA)</t>
  </si>
  <si>
    <t>Do not plan to pursue</t>
  </si>
  <si>
    <t>Degree received</t>
  </si>
  <si>
    <t>Currently enrolled or working toward</t>
  </si>
  <si>
    <t>Plan to enroll within the upcoming year</t>
  </si>
  <si>
    <t>Plan to enroll in the future</t>
  </si>
  <si>
    <t>Other Master’s Degree (e.g., MSW, MSE, MSN, MAT, MPA)</t>
  </si>
  <si>
    <t>Law Degree (JD or LLB)</t>
  </si>
  <si>
    <t>Medical Degree (e.g., MD, DO, DDS, DVM, PharmD)</t>
  </si>
  <si>
    <t>PhD</t>
  </si>
  <si>
    <t>Other Doctoral Degree (e.g., EdD, PsyD, DBA)</t>
  </si>
  <si>
    <t>Less than 30 hours per week</t>
  </si>
  <si>
    <t>30 to 40 hours per week</t>
  </si>
  <si>
    <t>41 to 50 hours per week</t>
  </si>
  <si>
    <t>51 or more hours per week</t>
  </si>
  <si>
    <t>Unsure</t>
  </si>
  <si>
    <t>Full-time (30 or more hours per week)</t>
  </si>
  <si>
    <t>Part-time (Less than 30 hours per week)</t>
  </si>
  <si>
    <t>Self-employed</t>
  </si>
  <si>
    <t>Employed as an entrepreneur</t>
  </si>
  <si>
    <t>Employed in a temporary/contract work assignment</t>
  </si>
  <si>
    <t>Employed freelance</t>
  </si>
  <si>
    <t>Employed in a postgraduate fellowship</t>
  </si>
  <si>
    <t>Employed in a paid postgraduate internship</t>
  </si>
  <si>
    <t>Employed in an unpaid postgraduate internship</t>
  </si>
  <si>
    <t>Employed as part of graduate or professional school funding package</t>
  </si>
  <si>
    <t>None of the above apply to my current primary job</t>
  </si>
  <si>
    <t>3 or more</t>
  </si>
  <si>
    <t>Very helpful</t>
  </si>
  <si>
    <t>Helpful</t>
  </si>
  <si>
    <t>Slightly helpful</t>
  </si>
  <si>
    <t>Not at all helpful</t>
  </si>
  <si>
    <t>Did not use</t>
  </si>
  <si>
    <t>Alumni contacts</t>
  </si>
  <si>
    <t>Faculty members</t>
  </si>
  <si>
    <t>Family and/or friends</t>
  </si>
  <si>
    <t>Internet resources</t>
  </si>
  <si>
    <t>Previous employers or internship providers</t>
  </si>
  <si>
    <t>Campus career center</t>
  </si>
  <si>
    <t>Job fairs</t>
  </si>
  <si>
    <t>On-campus interviews</t>
  </si>
  <si>
    <t>Relates to my undergraduate major</t>
  </si>
  <si>
    <t>Requires me to use skills I gained as an undergraduate</t>
  </si>
  <si>
    <t>Is related to my desired career path</t>
  </si>
  <si>
    <t>Is work I find meaningful</t>
  </si>
  <si>
    <t>Allows me to continue to grow and learn</t>
  </si>
  <si>
    <t>Pays enough to support my desired lifestyle</t>
  </si>
  <si>
    <t>Pays health insurance benefits</t>
  </si>
  <si>
    <t>Has opportunity for upward mobility</t>
  </si>
  <si>
    <t>Is likely to continue until I wish to leave</t>
  </si>
  <si>
    <t>Is in a desirable location</t>
  </si>
  <si>
    <t>Very satisfied</t>
  </si>
  <si>
    <t>Generally satisfied</t>
  </si>
  <si>
    <t>Generally dissatisfied</t>
  </si>
  <si>
    <t>Very dissatisfied</t>
  </si>
  <si>
    <t>Less than 1 year</t>
  </si>
  <si>
    <t>Accounting</t>
  </si>
  <si>
    <t>American Sign Language</t>
  </si>
  <si>
    <t>Anthropology</t>
  </si>
  <si>
    <t>Archaeology</t>
  </si>
  <si>
    <t>Architecture</t>
  </si>
  <si>
    <t>Art History</t>
  </si>
  <si>
    <t>Biological/Life Sciences</t>
  </si>
  <si>
    <t>Biology</t>
  </si>
  <si>
    <t>Business</t>
  </si>
  <si>
    <t>Chemistry</t>
  </si>
  <si>
    <t>Clinical Psychology</t>
  </si>
  <si>
    <t>Communications Media</t>
  </si>
  <si>
    <t>Computer Science</t>
  </si>
  <si>
    <t>Cultural Studies</t>
  </si>
  <si>
    <t>Dance</t>
  </si>
  <si>
    <t>Dental Hygiene/Medicine</t>
  </si>
  <si>
    <t>Early Childhood Development</t>
  </si>
  <si>
    <t>Earth Sciences</t>
  </si>
  <si>
    <t>Economics</t>
  </si>
  <si>
    <t>Education</t>
  </si>
  <si>
    <t>Engineering</t>
  </si>
  <si>
    <t>English</t>
  </si>
  <si>
    <t>Environmental Studies</t>
  </si>
  <si>
    <t>Foreign Language</t>
  </si>
  <si>
    <t>Forensic Psychology</t>
  </si>
  <si>
    <t>Health-Related Field</t>
  </si>
  <si>
    <t>Higher Education Administration</t>
  </si>
  <si>
    <t>History</t>
  </si>
  <si>
    <t>Humanities</t>
  </si>
  <si>
    <t>Industrial/Organizational Psychology</t>
  </si>
  <si>
    <t>Information Systems</t>
  </si>
  <si>
    <t>International Business</t>
  </si>
  <si>
    <t>International Relations</t>
  </si>
  <si>
    <t>Journalism</t>
  </si>
  <si>
    <t>Language and Literature</t>
  </si>
  <si>
    <t>Law</t>
  </si>
  <si>
    <t>Mathematics</t>
  </si>
  <si>
    <t>Medicine</t>
  </si>
  <si>
    <t>Music/Jazz/Popular Music</t>
  </si>
  <si>
    <t>Nursing</t>
  </si>
  <si>
    <t>Philosophy</t>
  </si>
  <si>
    <t>Photography</t>
  </si>
  <si>
    <t>Physics</t>
  </si>
  <si>
    <t>Political Science/Government</t>
  </si>
  <si>
    <t>Psychology</t>
  </si>
  <si>
    <t>Public Health</t>
  </si>
  <si>
    <t>Public Policy</t>
  </si>
  <si>
    <t>Recreation, Parks Admin, Leisure</t>
  </si>
  <si>
    <t>Social Work</t>
  </si>
  <si>
    <t>Sociology</t>
  </si>
  <si>
    <t>Statistics</t>
  </si>
  <si>
    <t>Theatre/Drama</t>
  </si>
  <si>
    <t>Theology/Religion</t>
  </si>
  <si>
    <t>Urban Studies</t>
  </si>
  <si>
    <t>Veterinary Medicine</t>
  </si>
  <si>
    <t>Women's Studies</t>
  </si>
  <si>
    <t>Zoology</t>
  </si>
  <si>
    <t>Full-time</t>
  </si>
  <si>
    <t>Part-time</t>
  </si>
  <si>
    <t>Alumni contacts at your undergraduate institution</t>
  </si>
  <si>
    <t>Faculty contacts at your undergraduate institution</t>
  </si>
  <si>
    <t>Faculty contacts at the graduate or professional program</t>
  </si>
  <si>
    <t>Graduate student mentors</t>
  </si>
  <si>
    <t>Preparation programs (pre-med or pre-law advisory program, McNair, Mellon Mays, IRT, etc.)</t>
  </si>
  <si>
    <t>Graduate school fairs</t>
  </si>
  <si>
    <t>Undergraduate research experience</t>
  </si>
  <si>
    <t>Includes a professional development component</t>
  </si>
  <si>
    <t>Has a very good reputation in my field</t>
  </si>
  <si>
    <t>Leads to desirable jobs</t>
  </si>
  <si>
    <t>Fosters competitive atmosphere among students</t>
  </si>
  <si>
    <t>Fosters cooperative atmosphere among students</t>
  </si>
  <si>
    <t>Fosters close relationships between students and faculty members</t>
  </si>
  <si>
    <t>Fosters close relationships among fellow students</t>
  </si>
  <si>
    <t>Was my top choice</t>
  </si>
  <si>
    <t>Off-campus work</t>
  </si>
  <si>
    <t>Loans</t>
  </si>
  <si>
    <t>Income from spouse/partner</t>
  </si>
  <si>
    <t>Income from family</t>
  </si>
  <si>
    <t>Army (U.S.)</t>
  </si>
  <si>
    <t>Air Force (U.S.)</t>
  </si>
  <si>
    <t>Coast Guard (U.S.)</t>
  </si>
  <si>
    <t>Marines (U.S.)</t>
  </si>
  <si>
    <t>Navy (U.S.)</t>
  </si>
  <si>
    <t>Merchant Marines (U.S.)</t>
  </si>
  <si>
    <t>Active Duty</t>
  </si>
  <si>
    <t>Reserves</t>
  </si>
  <si>
    <t>Catholic Volunteer Network</t>
  </si>
  <si>
    <t>City Year</t>
  </si>
  <si>
    <t>EarthCorps</t>
  </si>
  <si>
    <t>Green Corps</t>
  </si>
  <si>
    <t>HealthCorps</t>
  </si>
  <si>
    <t>Peace Corps</t>
  </si>
  <si>
    <t>Public Allies</t>
  </si>
  <si>
    <t>Public Health Service</t>
  </si>
  <si>
    <t>Student Conservation Association</t>
  </si>
  <si>
    <t>Teach for America</t>
  </si>
  <si>
    <t>Teacher Fellows Programs</t>
  </si>
  <si>
    <t>Unite for Sight</t>
  </si>
  <si>
    <t>WorldTeach</t>
  </si>
  <si>
    <t>White House Fellowship Program</t>
  </si>
  <si>
    <t>Overall is satisfying work</t>
  </si>
  <si>
    <t>6–12 months</t>
  </si>
  <si>
    <t>Less than 1 month</t>
  </si>
  <si>
    <t>1–3 months</t>
  </si>
  <si>
    <t>Yes, received one offer</t>
  </si>
  <si>
    <t>Yes, received multiple offers</t>
  </si>
  <si>
    <t>I am not sure how best to go about a job search.</t>
  </si>
  <si>
    <t>I have not put much effort into my job search.</t>
  </si>
  <si>
    <t>My undergraduate education did not fully prepare me for entering the workforce.</t>
  </si>
  <si>
    <t>I am not interested in the jobs I have viewed in my job search.</t>
  </si>
  <si>
    <t>I am in a location where it is difficult to find work.</t>
  </si>
  <si>
    <t>None of the above</t>
  </si>
  <si>
    <t>Biological Sciences (e.g., Biology, Biochemistry, Environmental Science, Neuroscience/Biopsychology)</t>
  </si>
  <si>
    <t>Business and Management (e.g., Accounting, Business Administration, Finance, Marketing)</t>
  </si>
  <si>
    <t>Communications (e.g., Journalism, Mass Communication, Speech, Speech Pathology)</t>
  </si>
  <si>
    <t>Education (e.g., Elementary Education, Secondary Education, Special Education)</t>
  </si>
  <si>
    <t>Engineering (e.g., Chemical Engineering, Civil Engineering, Electrical Engineering, Mechanical Engineering)</t>
  </si>
  <si>
    <t>Fine and Performing Arts (e.g., Architecture, Art, Dance, Music, Theatre)</t>
  </si>
  <si>
    <t>Health Sciences (e.g., Exercise Science, Nursing, Pharmacy, Public Health)</t>
  </si>
  <si>
    <t>Humanities (e.g., Classics, English, Modern Languages &amp; Literature, Philosophy)</t>
  </si>
  <si>
    <t>Physical Sciences, Mathematics, and Computer Science (e.g., Astronomy, Chemistry, Earth Sciences, Physics)</t>
  </si>
  <si>
    <t>Social Sciences (e.g., Anthropology, Economics, Political Science, Psychology, Sociology)</t>
  </si>
  <si>
    <t>Fill In:</t>
  </si>
  <si>
    <t>U.S. citizen</t>
  </si>
  <si>
    <t>U.S. permanent resident but not a U.S. citizen</t>
  </si>
  <si>
    <t>Not a U.S. citizen or permanent resident</t>
  </si>
  <si>
    <t>Architect</t>
  </si>
  <si>
    <t>Artist</t>
  </si>
  <si>
    <t>Entertainer</t>
  </si>
  <si>
    <t>Gallery worker</t>
  </si>
  <si>
    <t>Graphic designer</t>
  </si>
  <si>
    <t>Interior designer</t>
  </si>
  <si>
    <t>Museum curator</t>
  </si>
  <si>
    <t>Music/film industry</t>
  </si>
  <si>
    <t>Photographer</t>
  </si>
  <si>
    <t>Broadcasting</t>
  </si>
  <si>
    <t>Editor</t>
  </si>
  <si>
    <t>Journalist</t>
  </si>
  <si>
    <t>Media production</t>
  </si>
  <si>
    <t>Public relations</t>
  </si>
  <si>
    <t>Publisher</t>
  </si>
  <si>
    <t>Writer</t>
  </si>
  <si>
    <t>Art, Design, and Entertainment Area</t>
  </si>
  <si>
    <t>Communications and Media Area</t>
  </si>
  <si>
    <t>Clergy</t>
  </si>
  <si>
    <t>Community organizer</t>
  </si>
  <si>
    <t>Philanthropy or nonprofit worker</t>
  </si>
  <si>
    <t>Social activist</t>
  </si>
  <si>
    <t>Social work</t>
  </si>
  <si>
    <t>Librarian or archivist</t>
  </si>
  <si>
    <t>Postsecondary administration/staff</t>
  </si>
  <si>
    <t>Postsecondary teacher or researcher</t>
  </si>
  <si>
    <t>School counselor</t>
  </si>
  <si>
    <t>Clinical psychology/psychiatry</t>
  </si>
  <si>
    <t>Dentist</t>
  </si>
  <si>
    <t>Dietician</t>
  </si>
  <si>
    <t>Nurse</t>
  </si>
  <si>
    <t>Optometrist</t>
  </si>
  <si>
    <t>Pharmacist</t>
  </si>
  <si>
    <t>Physical/occupational/speech therapy</t>
  </si>
  <si>
    <t>Physician</t>
  </si>
  <si>
    <t>Veterinarian</t>
  </si>
  <si>
    <t>Diplomat</t>
  </si>
  <si>
    <t>Foreign service</t>
  </si>
  <si>
    <t>Government worker</t>
  </si>
  <si>
    <t>International relations</t>
  </si>
  <si>
    <t>Judge</t>
  </si>
  <si>
    <t>Lawyer</t>
  </si>
  <si>
    <t>Other legal services</t>
  </si>
  <si>
    <t>Politics</t>
  </si>
  <si>
    <t>Actuary</t>
  </si>
  <si>
    <t>Advertising</t>
  </si>
  <si>
    <t>Executive</t>
  </si>
  <si>
    <t>Finance</t>
  </si>
  <si>
    <t>Human resources</t>
  </si>
  <si>
    <t>Insurance</t>
  </si>
  <si>
    <t>Management</t>
  </si>
  <si>
    <t>Real estate</t>
  </si>
  <si>
    <t>Recruiting</t>
  </si>
  <si>
    <t>Retail services</t>
  </si>
  <si>
    <t>Sales</t>
  </si>
  <si>
    <t>Community and Social Service Area</t>
  </si>
  <si>
    <t>Education and Library Area</t>
  </si>
  <si>
    <t>Health Care Area</t>
  </si>
  <si>
    <t>Law and Government Area</t>
  </si>
  <si>
    <t>Agricultural worker</t>
  </si>
  <si>
    <t>Conservationist</t>
  </si>
  <si>
    <t>Environmental scientist</t>
  </si>
  <si>
    <t>Law enforcement officer</t>
  </si>
  <si>
    <t>Military occupations</t>
  </si>
  <si>
    <t>Computer programmer/analyst</t>
  </si>
  <si>
    <t>Engineer</t>
  </si>
  <si>
    <t>Information systems</t>
  </si>
  <si>
    <t>Lab technician</t>
  </si>
  <si>
    <t>Scientific researcher</t>
  </si>
  <si>
    <t>Chef</t>
  </si>
  <si>
    <t>Food service industry</t>
  </si>
  <si>
    <t>Hospitality</t>
  </si>
  <si>
    <t>Sports and recreation</t>
  </si>
  <si>
    <t>Travel/tourism</t>
  </si>
  <si>
    <t>Undecided (Career area)</t>
  </si>
  <si>
    <t>Other (Career area): (fill in)</t>
  </si>
  <si>
    <t>Management, Business, and Financial Area</t>
  </si>
  <si>
    <t>Natural Resources Area</t>
  </si>
  <si>
    <t>Protection Services Area</t>
  </si>
  <si>
    <t>Science, Technology, and Engineering Area</t>
  </si>
  <si>
    <t>Service and Recreational Area</t>
  </si>
  <si>
    <r>
      <t>I did not make use of the resources offered through career services at my undergraduate institution</t>
    </r>
    <r>
      <rPr>
        <sz val="11"/>
        <color theme="1"/>
        <rFont val="Calibri"/>
        <family val="2"/>
        <scheme val="minor"/>
      </rPr>
      <t>.</t>
    </r>
  </si>
  <si>
    <r>
      <t>I am overqualified for the jobs I have found</t>
    </r>
    <r>
      <rPr>
        <sz val="11"/>
        <color theme="1"/>
        <rFont val="Calibri"/>
        <family val="2"/>
        <scheme val="minor"/>
      </rPr>
      <t>.</t>
    </r>
  </si>
  <si>
    <r>
      <t>I am having difficulty finding jobs that fit my long-term career plans</t>
    </r>
    <r>
      <rPr>
        <sz val="11"/>
        <color theme="1"/>
        <rFont val="Calibri"/>
        <family val="2"/>
        <scheme val="minor"/>
      </rPr>
      <t>.</t>
    </r>
  </si>
  <si>
    <t>Participating Institutions and Number of Responses</t>
  </si>
  <si>
    <t>Not employed, and not seeking employment or admission to graduate school (homemaker, traveling, etc.)</t>
  </si>
  <si>
    <r>
      <t xml:space="preserve">More than one year </t>
    </r>
    <r>
      <rPr>
        <b/>
        <sz val="11"/>
        <color theme="1"/>
        <rFont val="Calibri"/>
        <family val="2"/>
        <scheme val="minor"/>
      </rPr>
      <t>before</t>
    </r>
    <r>
      <rPr>
        <sz val="11"/>
        <color theme="1"/>
        <rFont val="Calibri"/>
        <family val="2"/>
        <scheme val="minor"/>
      </rPr>
      <t xml:space="preserve"> graduation</t>
    </r>
  </si>
  <si>
    <r>
      <t xml:space="preserve">One year to six months </t>
    </r>
    <r>
      <rPr>
        <b/>
        <sz val="11"/>
        <color theme="1"/>
        <rFont val="Calibri"/>
        <family val="2"/>
        <scheme val="minor"/>
      </rPr>
      <t>before</t>
    </r>
    <r>
      <rPr>
        <sz val="11"/>
        <color theme="1"/>
        <rFont val="Calibri"/>
        <family val="2"/>
        <scheme val="minor"/>
      </rPr>
      <t xml:space="preserve"> graduation</t>
    </r>
  </si>
  <si>
    <r>
      <t xml:space="preserve">Within six months </t>
    </r>
    <r>
      <rPr>
        <b/>
        <sz val="11"/>
        <color theme="1"/>
        <rFont val="Calibri"/>
        <family val="2"/>
        <scheme val="minor"/>
      </rPr>
      <t>before</t>
    </r>
    <r>
      <rPr>
        <sz val="11"/>
        <color theme="1"/>
        <rFont val="Calibri"/>
        <family val="2"/>
        <scheme val="minor"/>
      </rPr>
      <t xml:space="preserve"> graduation</t>
    </r>
  </si>
  <si>
    <r>
      <t xml:space="preserve">Within six months </t>
    </r>
    <r>
      <rPr>
        <b/>
        <sz val="11"/>
        <color theme="1"/>
        <rFont val="Calibri"/>
        <family val="2"/>
        <scheme val="minor"/>
      </rPr>
      <t>after</t>
    </r>
    <r>
      <rPr>
        <sz val="11"/>
        <color theme="1"/>
        <rFont val="Calibri"/>
        <family val="2"/>
        <scheme val="minor"/>
      </rPr>
      <t xml:space="preserve"> graduation</t>
    </r>
  </si>
  <si>
    <r>
      <t xml:space="preserve">Six months to one year </t>
    </r>
    <r>
      <rPr>
        <b/>
        <sz val="11"/>
        <color theme="1"/>
        <rFont val="Calibri"/>
        <family val="2"/>
        <scheme val="minor"/>
      </rPr>
      <t>after</t>
    </r>
    <r>
      <rPr>
        <sz val="11"/>
        <color theme="1"/>
        <rFont val="Calibri"/>
        <family val="2"/>
        <scheme val="minor"/>
      </rPr>
      <t xml:space="preserve"> graduation</t>
    </r>
  </si>
  <si>
    <t>Other: (fill in)</t>
  </si>
  <si>
    <t>Certificate: (fill in)</t>
  </si>
  <si>
    <t>Other Degree: (fill in)</t>
  </si>
  <si>
    <t>Hispanic/Latino/a</t>
  </si>
  <si>
    <t>Undecided</t>
  </si>
  <si>
    <t>Have not yet received admission decisions</t>
  </si>
  <si>
    <t>1</t>
  </si>
  <si>
    <t>All Other Recent Graduates</t>
  </si>
  <si>
    <t>2015 HEDS First Destination Survey</t>
  </si>
  <si>
    <t xml:space="preserve">2015 HEDS First Destination Survey – Frequency Report
</t>
  </si>
  <si>
    <t>Benedictine College</t>
  </si>
  <si>
    <t>Otterbein University</t>
  </si>
  <si>
    <t>Hobart and William Smith Colleges</t>
  </si>
  <si>
    <t>Colby College</t>
  </si>
  <si>
    <t>Pacific Lutheran University</t>
  </si>
  <si>
    <t>Nebraska Wesleyan University</t>
  </si>
  <si>
    <t>Whittier College</t>
  </si>
  <si>
    <r>
      <t xml:space="preserve">Q1. Please indicate which of the following best describes your current PRIMARY activity: </t>
    </r>
    <r>
      <rPr>
        <b/>
        <i/>
        <sz val="11"/>
        <color theme="1"/>
        <rFont val="Calibri"/>
        <family val="2"/>
        <scheme val="minor"/>
      </rPr>
      <t>(Choose one)</t>
    </r>
  </si>
  <si>
    <t>Volunteer or national service (Peace Corps, AmeriCorps, Teach for America, etc.)</t>
  </si>
  <si>
    <t>Employment or internship*</t>
  </si>
  <si>
    <t>Employment or internship, multiple jobs*</t>
  </si>
  <si>
    <t>Graduate or professional school*</t>
  </si>
  <si>
    <t>Military service*</t>
  </si>
  <si>
    <t>Seeking employment, but not currently employed*</t>
  </si>
  <si>
    <t>Seeking admission to graduate or professional school, but not currently enrolled*</t>
  </si>
  <si>
    <t>Pursuing artistic interests</t>
  </si>
  <si>
    <t>Independent research/study</t>
  </si>
  <si>
    <t>Q4. Please indicate your plans for the following degrees or certificates:</t>
  </si>
  <si>
    <t>Number of People Who Responded to This Question</t>
  </si>
  <si>
    <r>
      <t xml:space="preserve">Q5. What is your CURRENT primary job? </t>
    </r>
    <r>
      <rPr>
        <b/>
        <i/>
        <sz val="11"/>
        <color theme="1"/>
        <rFont val="Calibri"/>
        <family val="2"/>
        <scheme val="minor"/>
      </rPr>
      <t>(Choose one)</t>
    </r>
  </si>
  <si>
    <t>Other Art, Design, and Entertainment</t>
  </si>
  <si>
    <t>Preschool/elementary/middle school/high school/secondary administration</t>
  </si>
  <si>
    <t>Preschool/elementary/middle school/high school/secondary teacher</t>
  </si>
  <si>
    <t>Other Education and Library</t>
  </si>
  <si>
    <t>Other Health Care</t>
  </si>
  <si>
    <t>Other Law and Government</t>
  </si>
  <si>
    <t>Other Management, Business, and Financial</t>
  </si>
  <si>
    <t>Other Natural Resources</t>
  </si>
  <si>
    <t>Other Protection Services</t>
  </si>
  <si>
    <t>Other Science, Technology, and Engineering</t>
  </si>
  <si>
    <t>Other Service and Recreational</t>
  </si>
  <si>
    <r>
      <t xml:space="preserve">Q6. What is the LONG-TERM career you have in mind? </t>
    </r>
    <r>
      <rPr>
        <b/>
        <i/>
        <sz val="11"/>
        <color theme="1"/>
        <rFont val="Calibri"/>
        <family val="2"/>
        <scheme val="minor"/>
      </rPr>
      <t>(Choose one)</t>
    </r>
  </si>
  <si>
    <t>Other Community and Social Service</t>
  </si>
  <si>
    <t>Other Communications and Media</t>
  </si>
  <si>
    <t>Q8. Is your current primary job a full-time or part-time position?</t>
  </si>
  <si>
    <r>
      <t xml:space="preserve">Q9. Do any of the following descriptions apply to your current primary job? </t>
    </r>
    <r>
      <rPr>
        <b/>
        <i/>
        <sz val="11"/>
        <color theme="1"/>
        <rFont val="Calibri"/>
        <family val="2"/>
        <scheme val="minor"/>
      </rPr>
      <t>(Check all that apply)</t>
    </r>
  </si>
  <si>
    <t>Q10. When did you begin your job search for your current primary job?</t>
  </si>
  <si>
    <t>Q11. During your job search, how many job offers did you receive?</t>
  </si>
  <si>
    <t>Q12. How helpful was each of the following during your job search?</t>
  </si>
  <si>
    <t>Q13. Did you work for your current employer prior to graduation?</t>
  </si>
  <si>
    <t>Q16. How satisfied are you with your current primary job?</t>
  </si>
  <si>
    <t>Q18. Is your current primary job located in the United States?</t>
  </si>
  <si>
    <t>Q25. How long do you anticipate staying with this organization?</t>
  </si>
  <si>
    <t>Branch 1 - Employment (Q5 through Q25)
Only displayed to respondents who selected “Employment or internship” or “Employment or internship, multiple jobs” in Q1 or Q3.</t>
  </si>
  <si>
    <t>Branch 2 – Graduate School (Q26–Q35) 
Only displayed to respondents that selected “Graduate or professional school” in Q1 or Q3.</t>
  </si>
  <si>
    <r>
      <t xml:space="preserve">Q7. On average, how many hours do you work per week? Please include the combined number of hours spent at all jobs. </t>
    </r>
    <r>
      <rPr>
        <i/>
        <sz val="11"/>
        <color theme="1"/>
        <rFont val="Calibri"/>
        <family val="2"/>
        <scheme val="minor"/>
      </rPr>
      <t>[Only respondents who selected “Employment or internship, multiple jobs” in Q1 or Q3 received Q7.]</t>
    </r>
  </si>
  <si>
    <t>Q28. From the list below, select the general field of study of your graduate program.</t>
  </si>
  <si>
    <t>Q30. Are you a full-time or part-time student?</t>
  </si>
  <si>
    <t>Q31. When you were seeking admission to a graduate or professional program, how helpful were the following?</t>
  </si>
  <si>
    <t>Alumni contacts at this undergraduate institution</t>
  </si>
  <si>
    <t>Faculty contacts at this undergraduate institution</t>
  </si>
  <si>
    <t>Q32. How many graduate or professional programs did you apply to?</t>
  </si>
  <si>
    <t>2</t>
  </si>
  <si>
    <r>
      <t xml:space="preserve">Q33. Of these programs, how many programs were you accepted into?
</t>
    </r>
    <r>
      <rPr>
        <i/>
        <sz val="11"/>
        <color theme="1"/>
        <rFont val="Calibri"/>
        <family val="2"/>
        <scheme val="minor"/>
      </rPr>
      <t>[Respondents selected from a drop-down menu of responses less than or equal to the value selected in Q32.]</t>
    </r>
  </si>
  <si>
    <r>
      <t xml:space="preserve">Q34. Please indicate whether each of the following descriptions applies to your current degree program. </t>
    </r>
    <r>
      <rPr>
        <b/>
        <i/>
        <sz val="11"/>
        <color theme="1"/>
        <rFont val="Calibri"/>
        <family val="2"/>
        <scheme val="minor"/>
      </rPr>
      <t>(Check all that apply)</t>
    </r>
  </si>
  <si>
    <t>Was not my top choice but was among my top choices</t>
  </si>
  <si>
    <r>
      <t>Q36. What sources are you depending on to fund the part of your degree program not covered by grants, scholarships, or academic work (such as teaching assistant or research assistant)?</t>
    </r>
    <r>
      <rPr>
        <b/>
        <i/>
        <sz val="11"/>
        <color theme="1"/>
        <rFont val="Calibri"/>
        <family val="2"/>
        <scheme val="minor"/>
      </rPr>
      <t xml:space="preserve"> (Check all that apply)
</t>
    </r>
    <r>
      <rPr>
        <i/>
        <sz val="11"/>
        <color theme="1"/>
        <rFont val="Calibri"/>
        <family val="2"/>
        <scheme val="minor"/>
      </rPr>
      <t>[This question showed only for those respondents who selected “Partially funded by grants, scholarships, or academic work (such as teaching assistant or research assistant)” or “Not funded by grants, scholarships, or academic work (such as teaching assistant or research assistant)” in Q35.]</t>
    </r>
  </si>
  <si>
    <t>Savings</t>
  </si>
  <si>
    <t>Q37. In which service branch are you serving?</t>
  </si>
  <si>
    <t>Q38. What is your current service status?</t>
  </si>
  <si>
    <t>Branch 3 – Military (Q36 &amp; Q37) 
Only displayed to respondents that selected “Military service” in Q1 or Q3.</t>
  </si>
  <si>
    <t>Q40. Name of Organization:</t>
  </si>
  <si>
    <t>Match Corps</t>
  </si>
  <si>
    <t>Q43. Is your volunteer/service assignment located in the United States?</t>
  </si>
  <si>
    <t>Q49. How long do you anticipate staying with this organization?</t>
  </si>
  <si>
    <t>Less than 6 months</t>
  </si>
  <si>
    <t xml:space="preserve">13–24 months </t>
  </si>
  <si>
    <t>More than 24 months</t>
  </si>
  <si>
    <t>Branch 5 – Unemployed (Q50–Q56) 
Only displayed to respondents who selected “Seeking employment, but not currently employed” in Q1 or Q3.</t>
  </si>
  <si>
    <t>Q50. How long have you been actively seeking employment?</t>
  </si>
  <si>
    <t>4–6 months</t>
  </si>
  <si>
    <t>More than 6 months</t>
  </si>
  <si>
    <t>Q51. During this time, have you received any job offers?</t>
  </si>
  <si>
    <t xml:space="preserve">Other Art, Design, and Entertainment </t>
  </si>
  <si>
    <r>
      <t xml:space="preserve">Q56. In your opinion, have any of the following reasons contributed to your unemployed status? </t>
    </r>
    <r>
      <rPr>
        <b/>
        <i/>
        <sz val="11"/>
        <color theme="1"/>
        <rFont val="Calibri"/>
        <family val="2"/>
        <scheme val="minor"/>
      </rPr>
      <t>(Check all that apply)</t>
    </r>
  </si>
  <si>
    <t>I have limited time given my other activities.</t>
  </si>
  <si>
    <t>Q57. From the list below, select the general field that you would like to study in graduate or professional school.</t>
  </si>
  <si>
    <t>Branch 6 – Applying to Graduate School (Q57–Q62) 
Only displayed to respondents who selected “Seeking admission to graduate or professional school, but not currently enrolled” in Q1 or Q3 or selected “Plan to enroll within the upcoming year” regarding any of the degrees or certificates in Q4 except for “Second Bachelor’s Degree.”</t>
  </si>
  <si>
    <t>Q60. How many graduate or professional programs have you applied to so far?</t>
  </si>
  <si>
    <r>
      <t xml:space="preserve">Q62. Please indicate whether each of the following descriptions applies to the graduate degree program(s) to which you are currently applying. </t>
    </r>
    <r>
      <rPr>
        <b/>
        <i/>
        <sz val="11"/>
        <color theme="1"/>
        <rFont val="Calibri"/>
        <family val="2"/>
        <scheme val="minor"/>
      </rPr>
      <t>(Check all that apply)</t>
    </r>
  </si>
  <si>
    <t>Demographics 
All respondents received the remaining questions.</t>
  </si>
  <si>
    <t>Man</t>
  </si>
  <si>
    <t>Woman</t>
  </si>
  <si>
    <r>
      <t xml:space="preserve">Q63. What was the field of study of your undergraduate major(s)? </t>
    </r>
    <r>
      <rPr>
        <b/>
        <i/>
        <sz val="11"/>
        <color theme="1"/>
        <rFont val="Calibri"/>
        <family val="2"/>
        <scheme val="minor"/>
      </rPr>
      <t>(Check all that apply)</t>
    </r>
  </si>
  <si>
    <t>Q64. What is your gender?</t>
  </si>
  <si>
    <t>Q65. What was your citizenship status during the time you were enrolled as an undergraduate?</t>
  </si>
  <si>
    <t>Q66. Are you authorized to permanently work in the United States?</t>
  </si>
  <si>
    <t>Q67. Are you Hispanic or Latino/a?</t>
  </si>
  <si>
    <r>
      <t xml:space="preserve">Q68. Please indicate the race or races with which you identify. </t>
    </r>
    <r>
      <rPr>
        <b/>
        <i/>
        <sz val="11"/>
        <color theme="1"/>
        <rFont val="Calibri"/>
        <family val="2"/>
        <scheme val="minor"/>
      </rPr>
      <t>(Choose one or more)</t>
    </r>
  </si>
  <si>
    <t>Q69. Do you currently reside in the United States?</t>
  </si>
  <si>
    <t xml:space="preserve">Race/ethnicity calculated by HEDS based on responses to Q65, Q67, and Q68
</t>
  </si>
  <si>
    <t>Student or campus 
government</t>
  </si>
  <si>
    <t>Very little</t>
  </si>
  <si>
    <t>Very much</t>
  </si>
  <si>
    <t>Intercollegiate athletics</t>
  </si>
  <si>
    <t>Intramural or club sports</t>
  </si>
  <si>
    <t>Student publications</t>
  </si>
  <si>
    <t>Performing arts/music</t>
  </si>
  <si>
    <t>Political organizations or clubs</t>
  </si>
  <si>
    <t>Community service</t>
  </si>
  <si>
    <t>Sorority/fraternity</t>
  </si>
  <si>
    <t>Religious groups</t>
  </si>
  <si>
    <t>Internships (paid or unpaid)</t>
  </si>
  <si>
    <t>Service organizations (on or off campus)</t>
  </si>
  <si>
    <t>Multicultural student groups</t>
  </si>
  <si>
    <t>Working with faculty on research</t>
  </si>
  <si>
    <t>Study abroad</t>
  </si>
  <si>
    <t>On-campus employment</t>
  </si>
  <si>
    <t>Off-campus employment</t>
  </si>
  <si>
    <t>Independent study</t>
  </si>
  <si>
    <t>No connection</t>
  </si>
  <si>
    <t>Very little connection</t>
  </si>
  <si>
    <t>Some connection</t>
  </si>
  <si>
    <t>Very strong connection</t>
  </si>
  <si>
    <t>Dissatisfied</t>
  </si>
  <si>
    <t>Neither satisfied nor dissatisfied</t>
  </si>
  <si>
    <t>Satisfied</t>
  </si>
  <si>
    <t>Never</t>
  </si>
  <si>
    <t>Rarely</t>
  </si>
  <si>
    <t>Sometimes</t>
  </si>
  <si>
    <t>Often</t>
  </si>
  <si>
    <t>Very often</t>
  </si>
  <si>
    <t>Graduate or professional
school</t>
  </si>
  <si>
    <t>Social and civic involvement</t>
  </si>
  <si>
    <t>Interpersonal relationships and family living</t>
  </si>
  <si>
    <t>Responsibilities of post-undergraduate life (e.g., managing finances, maintaining health, creating a home)</t>
  </si>
  <si>
    <t>Continued learning on my own or outside of a degree program (e.g., learning a new language, professional certification, learning a craft)</t>
  </si>
  <si>
    <t>Current career path</t>
  </si>
  <si>
    <t>Q75. Overall, to what extent did your undergraduate experience at this institution prepare you for the following activities?</t>
  </si>
  <si>
    <t>Q80. Overall, how satisfied have you been with your undergraduate education at this institution?</t>
  </si>
  <si>
    <t>Q79. How connected do you feel to this institution?</t>
  </si>
  <si>
    <t>Q35. What part of your degree program is funded by grants, scholarships, or academic work (such as teaching assistant or research assistant)?</t>
  </si>
  <si>
    <t>Not funded by grants, scholarships, or academic work (such as teaching assistant or research assistant)</t>
  </si>
  <si>
    <t>Partially funded by grants, scholarships, or academic work (such as teaching assistant or research assistant)</t>
  </si>
  <si>
    <t>Completely funded by grants, scholarships, or academic work (such as teaching assistant or research assistant)</t>
  </si>
  <si>
    <r>
      <t xml:space="preserve">Q53. What is the LONG-TERM career you have in mind? </t>
    </r>
    <r>
      <rPr>
        <b/>
        <i/>
        <sz val="11"/>
        <color theme="1"/>
        <rFont val="Calibri"/>
        <family val="2"/>
        <scheme val="minor"/>
      </rPr>
      <t>(Choose one)</t>
    </r>
  </si>
  <si>
    <r>
      <t xml:space="preserve">Q52. What best describes the job you are looking for? </t>
    </r>
    <r>
      <rPr>
        <b/>
        <i/>
        <sz val="11"/>
        <color theme="1"/>
        <rFont val="Calibri"/>
        <family val="2"/>
        <scheme val="minor"/>
      </rPr>
      <t>(Choose one)</t>
    </r>
  </si>
  <si>
    <r>
      <t xml:space="preserve">Q55. What resources have you used for your current job search? </t>
    </r>
    <r>
      <rPr>
        <b/>
        <i/>
        <sz val="11"/>
        <color theme="1"/>
        <rFont val="Calibri"/>
        <family val="2"/>
        <scheme val="minor"/>
      </rPr>
      <t>(Check all that apply)</t>
    </r>
  </si>
  <si>
    <t>Between 1 and 2 years</t>
  </si>
  <si>
    <t>More than 2 years</t>
  </si>
  <si>
    <t>AmeriCorps</t>
  </si>
  <si>
    <t>Public policy</t>
  </si>
  <si>
    <t>Volunteer or national service (Peace Corps, AmeriCorps, Teach for America, etc.)*</t>
  </si>
  <si>
    <r>
      <t xml:space="preserve">Q3. Please indicate ALL OTHER activities that you are currently doing. </t>
    </r>
    <r>
      <rPr>
        <b/>
        <i/>
        <sz val="11"/>
        <color theme="1"/>
        <rFont val="Calibri"/>
        <family val="2"/>
        <scheme val="minor"/>
      </rPr>
      <t xml:space="preserve">(Check all that apply)
</t>
    </r>
    <r>
      <rPr>
        <i/>
        <sz val="11"/>
        <color theme="1"/>
        <rFont val="Calibri"/>
        <family val="2"/>
        <scheme val="minor"/>
      </rPr>
      <t>[Response options with an asterisk may not have shown depending on what respondents selected in Q1.]</t>
    </r>
    <r>
      <rPr>
        <b/>
        <i/>
        <sz val="11"/>
        <color theme="1"/>
        <rFont val="Calibri"/>
        <family val="2"/>
        <scheme val="minor"/>
      </rPr>
      <t xml:space="preserve">
</t>
    </r>
  </si>
  <si>
    <r>
      <t xml:space="preserve">Q14. What are the most important job characteristics to you? </t>
    </r>
    <r>
      <rPr>
        <b/>
        <i/>
        <sz val="11"/>
        <color theme="1"/>
        <rFont val="Calibri"/>
        <family val="2"/>
        <scheme val="minor"/>
      </rPr>
      <t xml:space="preserve">(Choose up to 3)
</t>
    </r>
    <r>
      <rPr>
        <i/>
        <sz val="11"/>
        <color theme="1"/>
        <rFont val="Calibri"/>
        <family val="2"/>
        <scheme val="minor"/>
      </rPr>
      <t>[The response options listed in Q14 were randomized in the electronic survey.]</t>
    </r>
  </si>
  <si>
    <r>
      <t>Q15. Please indicate whether each of the following descriptions applies to your current primary job.</t>
    </r>
    <r>
      <rPr>
        <b/>
        <i/>
        <sz val="11"/>
        <color theme="1"/>
        <rFont val="Calibri"/>
        <family val="2"/>
        <scheme val="minor"/>
      </rPr>
      <t xml:space="preserve"> (Check all that apply)</t>
    </r>
    <r>
      <rPr>
        <i/>
        <sz val="11"/>
        <color theme="1"/>
        <rFont val="Calibri"/>
        <family val="2"/>
        <scheme val="minor"/>
      </rPr>
      <t xml:space="preserve"> [The response options listed in Q15 were randomized in the electronic survey.]</t>
    </r>
  </si>
  <si>
    <t>Branch 4 – Volunteer or National Service (Q38–Q47) 
Only displayed to respondents that selected “Volunteer or national service” in Q1 or Q3.</t>
  </si>
  <si>
    <r>
      <t xml:space="preserve">Q59. What resources have you used while applying or preparing to apply to graduate or professional programs? </t>
    </r>
    <r>
      <rPr>
        <b/>
        <i/>
        <sz val="11"/>
        <color theme="1"/>
        <rFont val="Calibri"/>
        <family val="2"/>
        <scheme val="minor"/>
      </rPr>
      <t>(Check all that apply)</t>
    </r>
  </si>
  <si>
    <r>
      <t xml:space="preserve">Q77. How frequently did you participate in the following activities as an undergraduate at this institution? 
</t>
    </r>
    <r>
      <rPr>
        <i/>
        <sz val="11"/>
        <color theme="1"/>
        <rFont val="Calibri"/>
        <family val="2"/>
        <scheme val="minor"/>
      </rPr>
      <t>[The response options listed in Q77 were randomized in the electronic survey.]</t>
    </r>
  </si>
  <si>
    <r>
      <t xml:space="preserve">Q78. To what extent did your experience with each of the following as an undergraduate at this institution contribute to your learning and personal development? 
</t>
    </r>
    <r>
      <rPr>
        <i/>
        <sz val="11"/>
        <color theme="1"/>
        <rFont val="Calibri"/>
        <family val="2"/>
        <scheme val="minor"/>
      </rPr>
      <t>[Only those activities that the respondent reported participating in “Very often,” “Often,” “Sometimes,” or “Rarely” in Q77 were shown in Q78. Activities that the respondent skipped or reported participating in “Never” in Q77 were not shown in Q78. The order of the list of activities in Q78 was randomized.]</t>
    </r>
  </si>
  <si>
    <t>Q4 (cont'd). Please indicate your plans for the following degrees or certificates:</t>
  </si>
  <si>
    <r>
      <t xml:space="preserve">Q5 (cont'd). What is your CURRENT primary job? </t>
    </r>
    <r>
      <rPr>
        <b/>
        <i/>
        <sz val="11"/>
        <color theme="1"/>
        <rFont val="Calibri"/>
        <family val="2"/>
        <scheme val="minor"/>
      </rPr>
      <t>(Choose one)</t>
    </r>
  </si>
  <si>
    <r>
      <t xml:space="preserve">Q6 (cont'd). What is the LONG-TERM career you have in mind? </t>
    </r>
    <r>
      <rPr>
        <b/>
        <i/>
        <sz val="11"/>
        <color theme="1"/>
        <rFont val="Calibri"/>
        <family val="2"/>
        <scheme val="minor"/>
      </rPr>
      <t>(Choose one)</t>
    </r>
  </si>
  <si>
    <t>Q12 (cont'd). How helpful was each of the following during your job search?</t>
  </si>
  <si>
    <t>Q28 (cont'd). From the list below, select the general field of study of your graduate program.</t>
  </si>
  <si>
    <t>Q31 (cont'd). When you were seeking admission to a graduate or professional program, how helpful were the following?</t>
  </si>
  <si>
    <r>
      <t xml:space="preserve">Q52 (cont'd). What best describes the job you are looking for? </t>
    </r>
    <r>
      <rPr>
        <b/>
        <i/>
        <sz val="11"/>
        <color theme="1"/>
        <rFont val="Calibri"/>
        <family val="2"/>
        <scheme val="minor"/>
      </rPr>
      <t>(Choose one)</t>
    </r>
  </si>
  <si>
    <r>
      <t xml:space="preserve">Q53 (cont'd). What is the LONG-TERM career you have in mind? </t>
    </r>
    <r>
      <rPr>
        <b/>
        <i/>
        <sz val="11"/>
        <color theme="1"/>
        <rFont val="Calibri"/>
        <family val="2"/>
        <scheme val="minor"/>
      </rPr>
      <t>(Choose one)</t>
    </r>
  </si>
  <si>
    <t>Q57 (cont'd). From the list below, select the general field that you would like to study in graduate or professional school.</t>
  </si>
  <si>
    <t>Q75 (cont'd). Overall, to what extent did your undergraduate experience at this institution prepare you for the following activities?</t>
  </si>
  <si>
    <r>
      <t xml:space="preserve">Q77 (cont'd). How frequently did you participate in the following activities as an undergraduate at this institution? 
</t>
    </r>
    <r>
      <rPr>
        <i/>
        <sz val="11"/>
        <color theme="1"/>
        <rFont val="Calibri"/>
        <family val="2"/>
        <scheme val="minor"/>
      </rPr>
      <t>[The response options listed in Q77 were randomized in the electronic survey.]</t>
    </r>
  </si>
  <si>
    <r>
      <t xml:space="preserve">Q78 (cont'd). To what extent did your experience with each of the following as an undergraduate at this institution contribute to your learning and personal development? 
</t>
    </r>
    <r>
      <rPr>
        <i/>
        <sz val="11"/>
        <color theme="1"/>
        <rFont val="Calibri"/>
        <family val="2"/>
        <scheme val="minor"/>
      </rPr>
      <t>[Only those activities that the respondent reported participating in “Very often,” “Often,” “Sometimes,” or “Rarely” in Q77 were shown in Q78. Activities that the respondent skipped or reported participating in “Never” in Q77 were not shown in Q78. The order of the list of activities in Q78 was randomized.]</t>
    </r>
  </si>
  <si>
    <t>This report contains comparative frequencies for the 2015 administration of the HEDS First Destination Survey. On the "Frequency Tables" worksheet, the first two columns contain the number and percent of recent graduates from your institution that selected each response option. The next two columns allow you to compare this to recent graduates from all other institutions that participated in the survey in 2015.</t>
  </si>
  <si>
    <t>*</t>
  </si>
  <si>
    <t>2015 HEDS First Destination Survey – Frequency Report</t>
  </si>
  <si>
    <r>
      <rPr>
        <b/>
        <sz val="10"/>
        <color theme="1"/>
        <rFont val="Calibri (Body)"/>
      </rPr>
      <t>Note:</t>
    </r>
    <r>
      <rPr>
        <sz val="10"/>
        <color theme="1"/>
        <rFont val="Calibri (Body)"/>
      </rPr>
      <t xml:space="preserve"> We only include recent graduates in HEDS reports with "valid" responses (ValidHEDS=1). To be considered a valid response, a respondent must have graduated between  July 1, 2014 and June 30, 2015. If an institution used the authentication method, we do not show their response rates and, instead, have listed an asterisk (*). </t>
    </r>
  </si>
  <si>
    <r>
      <t xml:space="preserve">Q61. Of these programs, how many have you been accepted into?
</t>
    </r>
    <r>
      <rPr>
        <i/>
        <sz val="11"/>
        <color theme="1"/>
        <rFont val="Calibri"/>
        <family val="2"/>
        <scheme val="minor"/>
      </rPr>
      <t xml:space="preserve">[Only respondents that </t>
    </r>
    <r>
      <rPr>
        <b/>
        <i/>
        <u/>
        <sz val="11"/>
        <color theme="1"/>
        <rFont val="Calibri"/>
        <family val="2"/>
        <scheme val="minor"/>
      </rPr>
      <t>did not</t>
    </r>
    <r>
      <rPr>
        <i/>
        <sz val="11"/>
        <color theme="1"/>
        <rFont val="Calibri"/>
        <family val="2"/>
        <scheme val="minor"/>
      </rPr>
      <t xml:space="preserve"> select “None” in Q60 received Q61. Respondents selected from a drop-down menu of responses less than or equal to the value selected in Q60.]</t>
    </r>
  </si>
  <si>
    <r>
      <t xml:space="preserve">Q54. What are the most important job characteristics to you? </t>
    </r>
    <r>
      <rPr>
        <b/>
        <i/>
        <sz val="11"/>
        <color theme="1"/>
        <rFont val="Calibri"/>
        <family val="2"/>
        <scheme val="minor"/>
      </rPr>
      <t xml:space="preserve">(Choose up to 3)  
</t>
    </r>
    <r>
      <rPr>
        <i/>
        <sz val="11"/>
        <color theme="1"/>
        <rFont val="Calibri"/>
        <family val="2"/>
        <scheme val="minor"/>
      </rPr>
      <t>[The response options listed in Q54 were randomized in the electronic survey.]</t>
    </r>
  </si>
  <si>
    <r>
      <t>Q39. Please indicate whether each of the following descriptions applies to your current position.</t>
    </r>
    <r>
      <rPr>
        <b/>
        <i/>
        <sz val="11"/>
        <color theme="1"/>
        <rFont val="Calibri"/>
        <family val="2"/>
        <scheme val="minor"/>
      </rPr>
      <t xml:space="preserve"> (Check all that apply)
</t>
    </r>
    <r>
      <rPr>
        <i/>
        <sz val="11"/>
        <color theme="1"/>
        <rFont val="Calibri"/>
        <family val="2"/>
        <scheme val="minor"/>
      </rPr>
      <t>[The response options listed in Q39 were randomized in the electronic survey.]</t>
    </r>
  </si>
  <si>
    <r>
      <t xml:space="preserve">Q48. Please indicate whether each of the following descriptions applies to your current position. </t>
    </r>
    <r>
      <rPr>
        <b/>
        <i/>
        <sz val="11"/>
        <color theme="1"/>
        <rFont val="Calibri"/>
        <family val="2"/>
        <scheme val="minor"/>
      </rPr>
      <t xml:space="preserve">(Check all that apply)
</t>
    </r>
    <r>
      <rPr>
        <i/>
        <sz val="11"/>
        <color theme="1"/>
        <rFont val="Calibri"/>
        <family val="2"/>
        <scheme val="minor"/>
      </rPr>
      <t>[The response options listed in Q39 were randomized in the electronic survey.]</t>
    </r>
  </si>
  <si>
    <r>
      <t xml:space="preserve">Q10–Q25 showed only for those respondents who </t>
    </r>
    <r>
      <rPr>
        <b/>
        <u/>
        <sz val="11"/>
        <color theme="0"/>
        <rFont val="Calibri"/>
        <family val="2"/>
        <scheme val="minor"/>
      </rPr>
      <t>did not</t>
    </r>
    <r>
      <rPr>
        <b/>
        <sz val="11"/>
        <color theme="0"/>
        <rFont val="Calibri"/>
        <family val="2"/>
        <scheme val="minor"/>
      </rPr>
      <t xml:space="preserve"> answer “Employed as part of graduate or professional school funding package” in Q9.</t>
    </r>
  </si>
  <si>
    <t>Version released 2/12/2016</t>
  </si>
  <si>
    <t>HWS Recent Graduates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</si>
</sst>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0.0%"/>
  </numFmts>
  <fonts count="53" x14ac:knownFonts="1">
    <font>
      <sz val="12"/>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color theme="1"/>
      <name val="Arial"/>
      <family val="2"/>
    </font>
    <font>
      <sz val="8"/>
      <name val="Calibri"/>
      <family val="2"/>
      <scheme val="minor"/>
    </font>
    <font>
      <sz val="10"/>
      <name val="Arial"/>
      <family val="2"/>
    </font>
    <font>
      <b/>
      <sz val="12"/>
      <name val="Calibri"/>
      <family val="2"/>
    </font>
    <font>
      <u/>
      <sz val="12"/>
      <color theme="10"/>
      <name val="Calibri"/>
      <family val="2"/>
      <scheme val="minor"/>
    </font>
    <font>
      <u/>
      <sz val="12"/>
      <color theme="11"/>
      <name val="Calibri"/>
      <family val="2"/>
      <scheme val="minor"/>
    </font>
    <font>
      <sz val="10"/>
      <name val="Calibri"/>
      <family val="2"/>
    </font>
    <font>
      <b/>
      <sz val="10"/>
      <name val="Calibri"/>
      <family val="2"/>
    </font>
    <font>
      <sz val="12"/>
      <color theme="1"/>
      <name val="Calibri"/>
      <family val="2"/>
    </font>
    <font>
      <b/>
      <sz val="12"/>
      <color theme="1"/>
      <name val="Arial"/>
      <family val="2"/>
    </font>
    <font>
      <sz val="12"/>
      <color theme="1"/>
      <name val="Arial"/>
      <family val="2"/>
    </font>
    <font>
      <b/>
      <sz val="10"/>
      <color theme="1"/>
      <name val="Arial"/>
      <family val="2"/>
    </font>
    <font>
      <u/>
      <sz val="10"/>
      <color theme="10"/>
      <name val="Palatino"/>
      <family val="1"/>
    </font>
    <font>
      <b/>
      <sz val="12"/>
      <color theme="1"/>
      <name val="Calibri"/>
      <family val="2"/>
      <scheme val="minor"/>
    </font>
    <font>
      <sz val="12"/>
      <color theme="1"/>
      <name val="Calibri"/>
      <family val="2"/>
      <scheme val="minor"/>
    </font>
    <font>
      <b/>
      <sz val="18"/>
      <color theme="3"/>
      <name val="Cambria"/>
      <family val="2"/>
      <scheme val="major"/>
    </font>
    <font>
      <sz val="9"/>
      <color rgb="FF9C0006"/>
      <name val="Arial"/>
      <family val="2"/>
    </font>
    <font>
      <sz val="12"/>
      <color theme="1"/>
      <name val="Helvetica"/>
    </font>
    <font>
      <sz val="10"/>
      <color theme="1"/>
      <name val="Helvetica"/>
    </font>
    <font>
      <sz val="11"/>
      <color theme="1"/>
      <name val="Calibri"/>
      <family val="2"/>
      <scheme val="minor"/>
    </font>
    <font>
      <sz val="11"/>
      <color theme="0"/>
      <name val="Calibri"/>
      <family val="2"/>
      <scheme val="minor"/>
    </font>
    <font>
      <sz val="11"/>
      <color indexed="8"/>
      <name val="Calibri"/>
      <family val="2"/>
    </font>
    <font>
      <sz val="11"/>
      <color theme="1"/>
      <name val="Arial"/>
      <family val="2"/>
    </font>
    <font>
      <b/>
      <sz val="11"/>
      <color theme="1"/>
      <name val="Calibri"/>
      <family val="2"/>
      <scheme val="minor"/>
    </font>
    <font>
      <sz val="10"/>
      <name val="Times New Roman"/>
      <family val="1"/>
    </font>
    <font>
      <b/>
      <sz val="14"/>
      <name val="Calibri"/>
      <family val="2"/>
      <scheme val="minor"/>
    </font>
    <font>
      <b/>
      <sz val="14"/>
      <color theme="1"/>
      <name val="Calibri"/>
      <family val="2"/>
      <scheme val="minor"/>
    </font>
    <font>
      <u/>
      <sz val="11"/>
      <color theme="10"/>
      <name val="Calibri"/>
      <family val="2"/>
      <scheme val="minor"/>
    </font>
    <font>
      <b/>
      <sz val="12"/>
      <name val="Calibri"/>
      <family val="2"/>
      <scheme val="minor"/>
    </font>
    <font>
      <b/>
      <sz val="11"/>
      <name val="Calibri"/>
      <family val="2"/>
      <scheme val="minor"/>
    </font>
    <font>
      <b/>
      <i/>
      <sz val="11"/>
      <color theme="1"/>
      <name val="Calibri"/>
      <family val="2"/>
      <scheme val="minor"/>
    </font>
    <font>
      <i/>
      <sz val="11"/>
      <color theme="1"/>
      <name val="Calibri"/>
      <family val="2"/>
      <scheme val="minor"/>
    </font>
    <font>
      <sz val="11"/>
      <color rgb="FF000000"/>
      <name val="Calibri"/>
      <family val="2"/>
      <scheme val="minor"/>
    </font>
    <font>
      <b/>
      <sz val="11"/>
      <color theme="0"/>
      <name val="Calibri"/>
      <family val="2"/>
      <scheme val="minor"/>
    </font>
    <font>
      <b/>
      <sz val="14"/>
      <color rgb="FF000000"/>
      <name val="Calibri"/>
      <family val="2"/>
      <scheme val="minor"/>
    </font>
    <font>
      <b/>
      <sz val="12"/>
      <color rgb="FF000000"/>
      <name val="Calibri"/>
      <family val="2"/>
      <scheme val="minor"/>
    </font>
    <font>
      <b/>
      <sz val="11"/>
      <color rgb="FF000000"/>
      <name val="Calibri"/>
      <family val="2"/>
      <scheme val="minor"/>
    </font>
    <font>
      <sz val="10"/>
      <color theme="1"/>
      <name val="Calibri (Body)"/>
    </font>
    <font>
      <b/>
      <sz val="10"/>
      <color theme="1"/>
      <name val="Calibri (Body)"/>
    </font>
    <font>
      <b/>
      <sz val="14"/>
      <color rgb="FF000000"/>
      <name val="Calibri"/>
      <family val="2"/>
      <scheme val="minor"/>
    </font>
    <font>
      <b/>
      <i/>
      <u/>
      <sz val="11"/>
      <color theme="1"/>
      <name val="Calibri"/>
      <family val="2"/>
      <scheme val="minor"/>
    </font>
    <font>
      <b/>
      <u/>
      <sz val="11"/>
      <color theme="0"/>
      <name val="Calibri"/>
      <family val="2"/>
      <scheme val="minor"/>
    </font>
  </fonts>
  <fills count="3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C7CE"/>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4" tint="0.39997558519241921"/>
        <bgColor theme="4" tint="0.39997558519241921"/>
      </patternFill>
    </fill>
    <fill>
      <patternFill patternType="solid">
        <fgColor theme="5" tint="0.79998168889431442"/>
        <bgColor theme="5" tint="0.79998168889431442"/>
      </patternFill>
    </fill>
    <fill>
      <patternFill patternType="solid">
        <fgColor theme="5" tint="0.59999389629810485"/>
        <bgColor theme="5" tint="0.59999389629810485"/>
      </patternFill>
    </fill>
    <fill>
      <patternFill patternType="solid">
        <fgColor theme="5" tint="0.39997558519241921"/>
        <bgColor theme="5" tint="0.39997558519241921"/>
      </patternFill>
    </fill>
    <fill>
      <patternFill patternType="solid">
        <fgColor theme="6" tint="0.79998168889431442"/>
        <bgColor theme="6" tint="0.79998168889431442"/>
      </patternFill>
    </fill>
    <fill>
      <patternFill patternType="solid">
        <fgColor theme="6" tint="0.59999389629810485"/>
        <bgColor theme="6" tint="0.59999389629810485"/>
      </patternFill>
    </fill>
    <fill>
      <patternFill patternType="solid">
        <fgColor theme="6" tint="0.39997558519241921"/>
        <bgColor theme="6" tint="0.39997558519241921"/>
      </patternFill>
    </fill>
    <fill>
      <patternFill patternType="solid">
        <fgColor theme="7" tint="0.79998168889431442"/>
        <bgColor theme="7" tint="0.79998168889431442"/>
      </patternFill>
    </fill>
    <fill>
      <patternFill patternType="solid">
        <fgColor theme="7" tint="0.59999389629810485"/>
        <bgColor theme="7" tint="0.59999389629810485"/>
      </patternFill>
    </fill>
    <fill>
      <patternFill patternType="solid">
        <fgColor theme="7" tint="0.39997558519241921"/>
        <bgColor theme="7" tint="0.39997558519241921"/>
      </patternFill>
    </fill>
    <fill>
      <patternFill patternType="solid">
        <fgColor theme="8" tint="0.79998168889431442"/>
        <bgColor theme="8" tint="0.79998168889431442"/>
      </patternFill>
    </fill>
    <fill>
      <patternFill patternType="solid">
        <fgColor theme="8" tint="0.59999389629810485"/>
        <bgColor theme="8" tint="0.59999389629810485"/>
      </patternFill>
    </fill>
    <fill>
      <patternFill patternType="solid">
        <fgColor theme="8" tint="0.39997558519241921"/>
        <bgColor theme="8" tint="0.39997558519241921"/>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theme="9" tint="0.39997558519241921"/>
        <bgColor theme="9" tint="0.39997558519241921"/>
      </patternFill>
    </fill>
    <fill>
      <patternFill patternType="lightUp">
        <fgColor theme="0"/>
        <bgColor theme="4" tint="0.19998779259620961"/>
      </patternFill>
    </fill>
    <fill>
      <patternFill patternType="lightUp">
        <fgColor theme="0"/>
        <bgColor theme="5" tint="0.19998779259620961"/>
      </patternFill>
    </fill>
    <fill>
      <patternFill patternType="lightUp">
        <fgColor theme="0"/>
        <bgColor theme="6" tint="0.19998779259620961"/>
      </patternFill>
    </fill>
    <fill>
      <patternFill patternType="solid">
        <fgColor rgb="FFD9D9D9"/>
        <bgColor rgb="FF000000"/>
      </patternFill>
    </fill>
    <fill>
      <patternFill patternType="solid">
        <fgColor theme="4" tint="-0.24994659260841701"/>
        <bgColor indexed="64"/>
      </patternFill>
    </fill>
    <fill>
      <patternFill patternType="solid">
        <fgColor theme="0" tint="-0.14996795556505021"/>
        <bgColor indexed="64"/>
      </patternFill>
    </fill>
    <fill>
      <patternFill patternType="solid">
        <fgColor theme="4" tint="-0.249977111117893"/>
        <bgColor indexed="64"/>
      </patternFill>
    </fill>
  </fills>
  <borders count="33">
    <border>
      <left/>
      <right/>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hair">
        <color auto="1"/>
      </bottom>
      <diagonal/>
    </border>
    <border>
      <left/>
      <right/>
      <top style="thin">
        <color auto="1"/>
      </top>
      <bottom style="hair">
        <color auto="1"/>
      </bottom>
      <diagonal/>
    </border>
    <border>
      <left/>
      <right/>
      <top style="hair">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thin">
        <color auto="1"/>
      </right>
      <top/>
      <bottom style="thin">
        <color auto="1"/>
      </bottom>
      <diagonal/>
    </border>
    <border>
      <left/>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bottom style="thin">
        <color rgb="FF000000"/>
      </bottom>
      <diagonal/>
    </border>
    <border>
      <left/>
      <right style="thin">
        <color rgb="FF000000"/>
      </right>
      <top/>
      <bottom style="hair">
        <color auto="1"/>
      </bottom>
      <diagonal/>
    </border>
    <border>
      <left/>
      <right style="thin">
        <color rgb="FF000000"/>
      </right>
      <top style="hair">
        <color auto="1"/>
      </top>
      <bottom style="hair">
        <color auto="1"/>
      </bottom>
      <diagonal/>
    </border>
    <border>
      <left style="thin">
        <color auto="1"/>
      </left>
      <right/>
      <top style="thin">
        <color rgb="FF000000"/>
      </top>
      <bottom/>
      <diagonal/>
    </border>
    <border>
      <left style="thin">
        <color auto="1"/>
      </left>
      <right/>
      <top style="thin">
        <color rgb="FF000000"/>
      </top>
      <bottom style="thin">
        <color auto="1"/>
      </bottom>
      <diagonal/>
    </border>
    <border>
      <left style="thin">
        <color auto="1"/>
      </left>
      <right/>
      <top style="thin">
        <color auto="1"/>
      </top>
      <bottom style="thin">
        <color rgb="FF000000"/>
      </bottom>
      <diagonal/>
    </border>
    <border>
      <left/>
      <right/>
      <top style="thin">
        <color auto="1"/>
      </top>
      <bottom/>
      <diagonal/>
    </border>
    <border>
      <left/>
      <right style="thin">
        <color auto="1"/>
      </right>
      <top style="thin">
        <color auto="1"/>
      </top>
      <bottom/>
      <diagonal/>
    </border>
  </borders>
  <cellStyleXfs count="2265">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3" fillId="0" borderId="0" applyNumberFormat="0" applyFill="0" applyBorder="0" applyAlignment="0" applyProtection="0">
      <alignment vertical="top"/>
      <protection locked="0"/>
    </xf>
    <xf numFmtId="0" fontId="13"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30" fillId="6" borderId="0" applyNumberFormat="0" applyBorder="0" applyAlignment="0" applyProtection="0"/>
    <xf numFmtId="0" fontId="30" fillId="7" borderId="0" applyNumberFormat="0" applyBorder="0" applyAlignment="0" applyProtection="0"/>
    <xf numFmtId="0" fontId="31"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1"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1"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1"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1" fillId="23" borderId="0" applyNumberFormat="0" applyBorder="0" applyAlignment="0" applyProtection="0"/>
    <xf numFmtId="43" fontId="30" fillId="0" borderId="0" applyFont="0" applyFill="0" applyBorder="0" applyAlignment="0" applyProtection="0"/>
    <xf numFmtId="43" fontId="32" fillId="0" borderId="0" applyFont="0" applyFill="0" applyBorder="0" applyAlignment="0" applyProtection="0"/>
    <xf numFmtId="44" fontId="33" fillId="0" borderId="0" applyFont="0" applyFill="0" applyBorder="0" applyAlignment="0" applyProtection="0"/>
    <xf numFmtId="44" fontId="32" fillId="0" borderId="0" applyFont="0" applyFill="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30" fillId="0" borderId="0"/>
    <xf numFmtId="0" fontId="30" fillId="0" borderId="0"/>
    <xf numFmtId="0" fontId="11" fillId="0" borderId="0"/>
    <xf numFmtId="0" fontId="25" fillId="0" borderId="0"/>
    <xf numFmtId="0" fontId="25" fillId="0" borderId="0"/>
    <xf numFmtId="0" fontId="35" fillId="0" borderId="0"/>
    <xf numFmtId="9" fontId="30" fillId="0" borderId="0" applyFont="0" applyFill="0" applyBorder="0" applyAlignment="0" applyProtection="0"/>
    <xf numFmtId="9" fontId="32" fillId="0" borderId="0" applyFont="0" applyFill="0" applyBorder="0" applyAlignment="0" applyProtection="0"/>
    <xf numFmtId="9" fontId="33" fillId="0" borderId="0" applyFont="0" applyFill="0" applyBorder="0" applyAlignment="0" applyProtection="0"/>
    <xf numFmtId="0" fontId="27" fillId="5" borderId="0" applyProtection="0"/>
    <xf numFmtId="0" fontId="2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9" fontId="10"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cellStyleXfs>
  <cellXfs count="328">
    <xf numFmtId="0" fontId="0" fillId="0" borderId="0" xfId="0"/>
    <xf numFmtId="0" fontId="17" fillId="3" borderId="0" xfId="0" applyFont="1" applyFill="1"/>
    <xf numFmtId="0" fontId="0" fillId="3" borderId="0" xfId="0" applyFill="1"/>
    <xf numFmtId="0" fontId="18" fillId="3" borderId="0" xfId="0" applyFont="1" applyFill="1" applyAlignment="1">
      <alignment horizontal="right" vertical="top" wrapText="1"/>
    </xf>
    <xf numFmtId="0" fontId="17" fillId="3" borderId="0" xfId="0" applyFont="1" applyFill="1" applyAlignment="1">
      <alignment horizontal="left" vertical="top" wrapText="1"/>
    </xf>
    <xf numFmtId="0" fontId="17" fillId="3" borderId="0" xfId="0" applyFont="1" applyFill="1" applyAlignment="1">
      <alignment vertical="top" wrapText="1"/>
    </xf>
    <xf numFmtId="0" fontId="19" fillId="3" borderId="0" xfId="0" applyFont="1" applyFill="1"/>
    <xf numFmtId="0" fontId="14" fillId="3" borderId="0" xfId="0" applyFont="1" applyFill="1" applyAlignment="1">
      <alignment wrapText="1"/>
    </xf>
    <xf numFmtId="0" fontId="24" fillId="0" borderId="0" xfId="0" applyFont="1"/>
    <xf numFmtId="0" fontId="21" fillId="0" borderId="0" xfId="0" applyFont="1" applyAlignment="1">
      <alignment horizontal="left" vertical="top" wrapText="1"/>
    </xf>
    <xf numFmtId="0" fontId="21" fillId="0" borderId="0" xfId="0" applyFont="1" applyAlignment="1">
      <alignment vertical="top" wrapText="1"/>
    </xf>
    <xf numFmtId="0" fontId="0" fillId="0" borderId="0" xfId="0" applyAlignment="1">
      <alignment vertical="top"/>
    </xf>
    <xf numFmtId="0" fontId="20" fillId="0" borderId="0" xfId="0" applyFont="1" applyFill="1" applyAlignment="1">
      <alignment horizontal="left"/>
    </xf>
    <xf numFmtId="0" fontId="28" fillId="0" borderId="0" xfId="0" applyFont="1" applyFill="1" applyAlignment="1">
      <alignment horizontal="left"/>
    </xf>
    <xf numFmtId="0" fontId="28" fillId="0" borderId="0" xfId="0" applyFont="1" applyFill="1"/>
    <xf numFmtId="0" fontId="29" fillId="0" borderId="0" xfId="0" applyFont="1"/>
    <xf numFmtId="0" fontId="29" fillId="0" borderId="0" xfId="0" applyFont="1" applyFill="1"/>
    <xf numFmtId="0" fontId="22" fillId="0" borderId="0" xfId="0" applyFont="1" applyBorder="1" applyAlignment="1">
      <alignment vertical="top" wrapText="1"/>
    </xf>
    <xf numFmtId="0" fontId="20" fillId="0" borderId="0" xfId="0" applyFont="1" applyAlignment="1">
      <alignment vertical="top" wrapText="1"/>
    </xf>
    <xf numFmtId="0" fontId="0" fillId="0" borderId="0" xfId="0" applyBorder="1"/>
    <xf numFmtId="0" fontId="21" fillId="0" borderId="0" xfId="0" applyFont="1"/>
    <xf numFmtId="0" fontId="34" fillId="0" borderId="0" xfId="0" applyFont="1" applyFill="1" applyBorder="1" applyAlignment="1">
      <alignment horizontal="left"/>
    </xf>
    <xf numFmtId="0" fontId="34" fillId="0" borderId="0" xfId="0" applyFont="1" applyFill="1" applyAlignment="1">
      <alignment horizontal="left"/>
    </xf>
    <xf numFmtId="0" fontId="38" fillId="0" borderId="16" xfId="1673" applyFont="1" applyBorder="1" applyAlignment="1"/>
    <xf numFmtId="0" fontId="30" fillId="0" borderId="17" xfId="0" applyFont="1" applyBorder="1"/>
    <xf numFmtId="0" fontId="34" fillId="0" borderId="17" xfId="0" applyFont="1" applyBorder="1" applyAlignment="1">
      <alignment horizontal="center" wrapText="1"/>
    </xf>
    <xf numFmtId="0" fontId="30" fillId="0" borderId="0" xfId="0" applyFont="1"/>
    <xf numFmtId="0" fontId="30" fillId="0" borderId="4" xfId="0" applyFont="1" applyBorder="1" applyAlignment="1">
      <alignment vertical="top" wrapText="1"/>
    </xf>
    <xf numFmtId="0" fontId="30" fillId="0" borderId="2" xfId="0" applyFont="1" applyBorder="1" applyAlignment="1">
      <alignment vertical="top" wrapText="1"/>
    </xf>
    <xf numFmtId="0" fontId="0" fillId="0" borderId="0" xfId="0" applyAlignment="1">
      <alignment wrapText="1"/>
    </xf>
    <xf numFmtId="0" fontId="9" fillId="0" borderId="17" xfId="0" applyFont="1" applyFill="1" applyBorder="1" applyAlignment="1"/>
    <xf numFmtId="0" fontId="9" fillId="0" borderId="17" xfId="0" applyFont="1" applyBorder="1"/>
    <xf numFmtId="0" fontId="8" fillId="0" borderId="14" xfId="0" applyFont="1" applyBorder="1" applyAlignment="1">
      <alignment vertical="top" wrapText="1"/>
    </xf>
    <xf numFmtId="0" fontId="8" fillId="0" borderId="13" xfId="0" applyFont="1" applyBorder="1" applyAlignment="1">
      <alignment vertical="top" wrapText="1"/>
    </xf>
    <xf numFmtId="0" fontId="8" fillId="0" borderId="18" xfId="0" applyFont="1" applyBorder="1" applyAlignment="1">
      <alignment vertical="top" wrapText="1"/>
    </xf>
    <xf numFmtId="0" fontId="8" fillId="0" borderId="22" xfId="0" applyFont="1" applyBorder="1" applyAlignment="1">
      <alignment vertical="top" wrapText="1"/>
    </xf>
    <xf numFmtId="0" fontId="7" fillId="0" borderId="13" xfId="0" applyFont="1" applyBorder="1" applyAlignment="1">
      <alignment vertical="top" wrapText="1"/>
    </xf>
    <xf numFmtId="0" fontId="7" fillId="0" borderId="8" xfId="0" applyFont="1" applyBorder="1" applyAlignment="1">
      <alignment vertical="top"/>
    </xf>
    <xf numFmtId="0" fontId="7" fillId="0" borderId="10" xfId="0" applyFont="1" applyBorder="1" applyAlignment="1">
      <alignment vertical="top"/>
    </xf>
    <xf numFmtId="0" fontId="7" fillId="0" borderId="10" xfId="0" applyFont="1" applyBorder="1" applyAlignment="1">
      <alignment vertical="top" wrapText="1"/>
    </xf>
    <xf numFmtId="0" fontId="7" fillId="0" borderId="24" xfId="0" applyFont="1" applyBorder="1" applyAlignment="1">
      <alignment vertical="top" wrapText="1"/>
    </xf>
    <xf numFmtId="0" fontId="7" fillId="2" borderId="7" xfId="0" applyFont="1" applyFill="1" applyBorder="1" applyAlignment="1">
      <alignment vertical="top"/>
    </xf>
    <xf numFmtId="164" fontId="7" fillId="2" borderId="8" xfId="0" applyNumberFormat="1" applyFont="1" applyFill="1" applyBorder="1" applyAlignment="1">
      <alignment vertical="top"/>
    </xf>
    <xf numFmtId="0" fontId="7" fillId="0" borderId="14" xfId="0" applyFont="1" applyBorder="1" applyAlignment="1">
      <alignment vertical="top"/>
    </xf>
    <xf numFmtId="164" fontId="7" fillId="0" borderId="8" xfId="0" applyNumberFormat="1" applyFont="1" applyBorder="1" applyAlignment="1">
      <alignment vertical="top"/>
    </xf>
    <xf numFmtId="0" fontId="7" fillId="2" borderId="9" xfId="0" applyFont="1" applyFill="1" applyBorder="1" applyAlignment="1">
      <alignment vertical="top"/>
    </xf>
    <xf numFmtId="164" fontId="7" fillId="2" borderId="10" xfId="0" applyNumberFormat="1" applyFont="1" applyFill="1" applyBorder="1" applyAlignment="1">
      <alignment vertical="top"/>
    </xf>
    <xf numFmtId="0" fontId="7" fillId="0" borderId="13" xfId="0" applyFont="1" applyBorder="1" applyAlignment="1">
      <alignment vertical="top"/>
    </xf>
    <xf numFmtId="164" fontId="7" fillId="0" borderId="10" xfId="0" applyNumberFormat="1" applyFont="1" applyBorder="1" applyAlignment="1">
      <alignment vertical="top"/>
    </xf>
    <xf numFmtId="0" fontId="7" fillId="2" borderId="11" xfId="0" applyFont="1" applyFill="1" applyBorder="1" applyAlignment="1">
      <alignment vertical="top"/>
    </xf>
    <xf numFmtId="164" fontId="7" fillId="2" borderId="12" xfId="0" applyNumberFormat="1" applyFont="1" applyFill="1" applyBorder="1" applyAlignment="1">
      <alignment vertical="top"/>
    </xf>
    <xf numFmtId="0" fontId="7" fillId="0" borderId="15" xfId="0" applyFont="1" applyBorder="1" applyAlignment="1">
      <alignment vertical="top"/>
    </xf>
    <xf numFmtId="164" fontId="7" fillId="0" borderId="12" xfId="0" applyNumberFormat="1" applyFont="1" applyBorder="1" applyAlignment="1">
      <alignment vertical="top"/>
    </xf>
    <xf numFmtId="0" fontId="7" fillId="2" borderId="23" xfId="0" applyFont="1" applyFill="1" applyBorder="1" applyAlignment="1">
      <alignment vertical="top"/>
    </xf>
    <xf numFmtId="164" fontId="7" fillId="2" borderId="24" xfId="0" applyNumberFormat="1" applyFont="1" applyFill="1" applyBorder="1" applyAlignment="1">
      <alignment vertical="top"/>
    </xf>
    <xf numFmtId="0" fontId="7" fillId="0" borderId="22" xfId="0" applyFont="1" applyBorder="1" applyAlignment="1">
      <alignment vertical="top"/>
    </xf>
    <xf numFmtId="164" fontId="7" fillId="0" borderId="24" xfId="0" applyNumberFormat="1" applyFont="1" applyBorder="1" applyAlignment="1">
      <alignment vertical="top"/>
    </xf>
    <xf numFmtId="0" fontId="7" fillId="0" borderId="8" xfId="0" applyFont="1" applyBorder="1" applyAlignment="1">
      <alignment vertical="top" wrapText="1"/>
    </xf>
    <xf numFmtId="0" fontId="43" fillId="0" borderId="24" xfId="0" applyFont="1" applyBorder="1" applyAlignment="1">
      <alignment vertical="top" wrapText="1"/>
    </xf>
    <xf numFmtId="0" fontId="43" fillId="27" borderId="22" xfId="0" applyFont="1" applyFill="1" applyBorder="1" applyAlignment="1">
      <alignment vertical="top"/>
    </xf>
    <xf numFmtId="164" fontId="43" fillId="27" borderId="24" xfId="0" applyNumberFormat="1" applyFont="1" applyFill="1" applyBorder="1" applyAlignment="1">
      <alignment vertical="top"/>
    </xf>
    <xf numFmtId="0" fontId="43" fillId="0" borderId="22" xfId="0" applyFont="1" applyBorder="1" applyAlignment="1">
      <alignment vertical="top"/>
    </xf>
    <xf numFmtId="164" fontId="43" fillId="0" borderId="24" xfId="0" applyNumberFormat="1" applyFont="1" applyBorder="1" applyAlignment="1">
      <alignment vertical="top"/>
    </xf>
    <xf numFmtId="0" fontId="43" fillId="0" borderId="21" xfId="0" applyFont="1" applyBorder="1" applyAlignment="1">
      <alignment vertical="top" wrapText="1"/>
    </xf>
    <xf numFmtId="0" fontId="43" fillId="27" borderId="16" xfId="0" applyFont="1" applyFill="1" applyBorder="1" applyAlignment="1">
      <alignment vertical="top"/>
    </xf>
    <xf numFmtId="164" fontId="43" fillId="27" borderId="21" xfId="0" applyNumberFormat="1" applyFont="1" applyFill="1" applyBorder="1" applyAlignment="1">
      <alignment vertical="top"/>
    </xf>
    <xf numFmtId="0" fontId="43" fillId="0" borderId="16" xfId="0" applyFont="1" applyBorder="1" applyAlignment="1">
      <alignment vertical="top"/>
    </xf>
    <xf numFmtId="164" fontId="43" fillId="0" borderId="21" xfId="0" applyNumberFormat="1" applyFont="1" applyBorder="1" applyAlignment="1">
      <alignment vertical="top"/>
    </xf>
    <xf numFmtId="0" fontId="43" fillId="0" borderId="12" xfId="0" applyFont="1" applyBorder="1" applyAlignment="1">
      <alignment vertical="top" wrapText="1"/>
    </xf>
    <xf numFmtId="0" fontId="43" fillId="27" borderId="15" xfId="0" applyFont="1" applyFill="1" applyBorder="1" applyAlignment="1">
      <alignment vertical="top"/>
    </xf>
    <xf numFmtId="164" fontId="43" fillId="27" borderId="12" xfId="0" applyNumberFormat="1" applyFont="1" applyFill="1" applyBorder="1" applyAlignment="1">
      <alignment vertical="top"/>
    </xf>
    <xf numFmtId="0" fontId="43" fillId="0" borderId="15" xfId="0" applyFont="1" applyBorder="1" applyAlignment="1">
      <alignment vertical="top"/>
    </xf>
    <xf numFmtId="164" fontId="43" fillId="0" borderId="12" xfId="0" applyNumberFormat="1" applyFont="1" applyBorder="1" applyAlignment="1">
      <alignment vertical="top"/>
    </xf>
    <xf numFmtId="0" fontId="6" fillId="0" borderId="17" xfId="0" applyFont="1" applyFill="1" applyBorder="1"/>
    <xf numFmtId="0" fontId="0" fillId="0" borderId="0" xfId="0" applyAlignment="1">
      <alignment horizontal="left" vertical="center"/>
    </xf>
    <xf numFmtId="0" fontId="30" fillId="29" borderId="9" xfId="0" applyFont="1" applyFill="1" applyBorder="1" applyAlignment="1">
      <alignment vertical="top" wrapText="1"/>
    </xf>
    <xf numFmtId="0" fontId="30" fillId="29" borderId="5" xfId="0" applyFont="1" applyFill="1" applyBorder="1" applyAlignment="1">
      <alignment vertical="top" wrapText="1"/>
    </xf>
    <xf numFmtId="0" fontId="30" fillId="29" borderId="7" xfId="0" applyFont="1" applyFill="1" applyBorder="1" applyAlignment="1">
      <alignment vertical="top" wrapText="1"/>
    </xf>
    <xf numFmtId="0" fontId="30" fillId="0" borderId="22" xfId="0" applyFont="1" applyBorder="1" applyAlignment="1">
      <alignment vertical="top" wrapText="1"/>
    </xf>
    <xf numFmtId="0" fontId="30" fillId="0" borderId="10" xfId="0" applyFont="1" applyBorder="1" applyAlignment="1">
      <alignment vertical="top" wrapText="1"/>
    </xf>
    <xf numFmtId="0" fontId="0" fillId="0" borderId="0" xfId="0" applyAlignment="1">
      <alignment vertical="center"/>
    </xf>
    <xf numFmtId="0" fontId="30" fillId="0" borderId="0" xfId="0" applyFont="1" applyBorder="1" applyAlignment="1">
      <alignment vertical="top" wrapText="1"/>
    </xf>
    <xf numFmtId="0" fontId="30" fillId="0" borderId="12" xfId="0" applyFont="1" applyBorder="1" applyAlignment="1">
      <alignment vertical="top" wrapText="1"/>
    </xf>
    <xf numFmtId="0" fontId="11" fillId="0" borderId="0" xfId="0" applyFont="1"/>
    <xf numFmtId="0" fontId="30" fillId="0" borderId="13" xfId="0" applyFont="1" applyBorder="1" applyAlignment="1">
      <alignment vertical="top" wrapText="1"/>
    </xf>
    <xf numFmtId="0" fontId="30" fillId="0" borderId="14" xfId="0" applyFont="1" applyBorder="1" applyAlignment="1">
      <alignment vertical="top" wrapText="1"/>
    </xf>
    <xf numFmtId="0" fontId="30" fillId="0" borderId="15" xfId="0" applyFont="1" applyBorder="1" applyAlignment="1">
      <alignment vertical="top" wrapText="1"/>
    </xf>
    <xf numFmtId="0" fontId="30" fillId="0" borderId="18" xfId="0" applyFont="1" applyBorder="1" applyAlignment="1">
      <alignment vertical="top" wrapText="1"/>
    </xf>
    <xf numFmtId="0" fontId="30" fillId="2" borderId="7" xfId="0" applyFont="1" applyFill="1" applyBorder="1" applyAlignment="1">
      <alignment vertical="top" wrapText="1"/>
    </xf>
    <xf numFmtId="164" fontId="30" fillId="2" borderId="8" xfId="0" applyNumberFormat="1" applyFont="1" applyFill="1" applyBorder="1" applyAlignment="1">
      <alignment vertical="top" wrapText="1"/>
    </xf>
    <xf numFmtId="164" fontId="30" fillId="0" borderId="8" xfId="0" applyNumberFormat="1" applyFont="1" applyBorder="1" applyAlignment="1">
      <alignment vertical="top" wrapText="1"/>
    </xf>
    <xf numFmtId="0" fontId="30" fillId="2" borderId="9" xfId="0" applyFont="1" applyFill="1" applyBorder="1" applyAlignment="1">
      <alignment vertical="top" wrapText="1"/>
    </xf>
    <xf numFmtId="164" fontId="30" fillId="2" borderId="10" xfId="0" applyNumberFormat="1" applyFont="1" applyFill="1" applyBorder="1" applyAlignment="1">
      <alignment vertical="top" wrapText="1"/>
    </xf>
    <xf numFmtId="164" fontId="30" fillId="0" borderId="10" xfId="0" applyNumberFormat="1" applyFont="1" applyBorder="1" applyAlignment="1">
      <alignment vertical="top" wrapText="1"/>
    </xf>
    <xf numFmtId="0" fontId="30" fillId="2" borderId="20" xfId="0" applyFont="1" applyFill="1" applyBorder="1" applyAlignment="1">
      <alignment vertical="top" wrapText="1"/>
    </xf>
    <xf numFmtId="164" fontId="30" fillId="2" borderId="19" xfId="0" applyNumberFormat="1" applyFont="1" applyFill="1" applyBorder="1" applyAlignment="1">
      <alignment vertical="top" wrapText="1"/>
    </xf>
    <xf numFmtId="164" fontId="30" fillId="0" borderId="19" xfId="0" applyNumberFormat="1" applyFont="1" applyBorder="1" applyAlignment="1">
      <alignment vertical="top" wrapText="1"/>
    </xf>
    <xf numFmtId="0" fontId="30" fillId="2" borderId="11" xfId="0" applyFont="1" applyFill="1" applyBorder="1" applyAlignment="1">
      <alignment vertical="top" wrapText="1"/>
    </xf>
    <xf numFmtId="164" fontId="30" fillId="2" borderId="12" xfId="0" applyNumberFormat="1" applyFont="1" applyFill="1" applyBorder="1" applyAlignment="1">
      <alignment vertical="top" wrapText="1"/>
    </xf>
    <xf numFmtId="164" fontId="30" fillId="0" borderId="12" xfId="0" applyNumberFormat="1" applyFont="1" applyBorder="1" applyAlignment="1">
      <alignment vertical="top" wrapText="1"/>
    </xf>
    <xf numFmtId="0" fontId="30" fillId="2" borderId="23" xfId="0" applyFont="1" applyFill="1" applyBorder="1" applyAlignment="1">
      <alignment vertical="top" wrapText="1"/>
    </xf>
    <xf numFmtId="164" fontId="30" fillId="2" borderId="24" xfId="0" applyNumberFormat="1" applyFont="1" applyFill="1" applyBorder="1" applyAlignment="1">
      <alignment vertical="top" wrapText="1"/>
    </xf>
    <xf numFmtId="164" fontId="30" fillId="0" borderId="24" xfId="0" applyNumberFormat="1" applyFont="1" applyBorder="1" applyAlignment="1">
      <alignment vertical="top" wrapText="1"/>
    </xf>
    <xf numFmtId="0" fontId="43" fillId="27" borderId="13" xfId="0" applyFont="1" applyFill="1" applyBorder="1" applyAlignment="1">
      <alignment vertical="top" wrapText="1"/>
    </xf>
    <xf numFmtId="164" fontId="43" fillId="27" borderId="10" xfId="0" applyNumberFormat="1" applyFont="1" applyFill="1" applyBorder="1" applyAlignment="1">
      <alignment vertical="top" wrapText="1"/>
    </xf>
    <xf numFmtId="0" fontId="43" fillId="0" borderId="13" xfId="0" applyFont="1" applyBorder="1" applyAlignment="1">
      <alignment vertical="top" wrapText="1"/>
    </xf>
    <xf numFmtId="164" fontId="43" fillId="0" borderId="10" xfId="0" applyNumberFormat="1" applyFont="1" applyBorder="1" applyAlignment="1">
      <alignment vertical="top" wrapText="1"/>
    </xf>
    <xf numFmtId="0" fontId="43" fillId="27" borderId="22" xfId="0" applyFont="1" applyFill="1" applyBorder="1" applyAlignment="1">
      <alignment vertical="top" wrapText="1"/>
    </xf>
    <xf numFmtId="164" fontId="43" fillId="27" borderId="24" xfId="0" applyNumberFormat="1" applyFont="1" applyFill="1" applyBorder="1" applyAlignment="1">
      <alignment vertical="top" wrapText="1"/>
    </xf>
    <xf numFmtId="0" fontId="43" fillId="0" borderId="22" xfId="0" applyFont="1" applyBorder="1" applyAlignment="1">
      <alignment vertical="top" wrapText="1"/>
    </xf>
    <xf numFmtId="164" fontId="43" fillId="0" borderId="24" xfId="0" applyNumberFormat="1" applyFont="1" applyBorder="1" applyAlignment="1">
      <alignment vertical="top" wrapText="1"/>
    </xf>
    <xf numFmtId="0" fontId="43" fillId="27" borderId="11" xfId="0" applyFont="1" applyFill="1" applyBorder="1" applyAlignment="1">
      <alignment vertical="top" wrapText="1"/>
    </xf>
    <xf numFmtId="164" fontId="43" fillId="27" borderId="12" xfId="0" applyNumberFormat="1" applyFont="1" applyFill="1" applyBorder="1" applyAlignment="1">
      <alignment vertical="top" wrapText="1"/>
    </xf>
    <xf numFmtId="0" fontId="43" fillId="0" borderId="15" xfId="0" applyFont="1" applyBorder="1" applyAlignment="1">
      <alignment vertical="top" wrapText="1"/>
    </xf>
    <xf numFmtId="164" fontId="43" fillId="0" borderId="12" xfId="0" applyNumberFormat="1" applyFont="1" applyBorder="1" applyAlignment="1">
      <alignment vertical="top" wrapText="1"/>
    </xf>
    <xf numFmtId="0" fontId="43" fillId="27" borderId="6" xfId="0" applyFont="1" applyFill="1" applyBorder="1" applyAlignment="1">
      <alignment vertical="top" wrapText="1"/>
    </xf>
    <xf numFmtId="164" fontId="43" fillId="27" borderId="21" xfId="0" applyNumberFormat="1" applyFont="1" applyFill="1" applyBorder="1" applyAlignment="1">
      <alignment vertical="top" wrapText="1"/>
    </xf>
    <xf numFmtId="0" fontId="43" fillId="0" borderId="16" xfId="0" applyFont="1" applyBorder="1" applyAlignment="1">
      <alignment vertical="top" wrapText="1"/>
    </xf>
    <xf numFmtId="164" fontId="43" fillId="0" borderId="21" xfId="0" applyNumberFormat="1" applyFont="1" applyBorder="1" applyAlignment="1">
      <alignment vertical="top" wrapText="1"/>
    </xf>
    <xf numFmtId="0" fontId="30" fillId="0" borderId="13" xfId="0" applyFont="1" applyBorder="1" applyAlignment="1">
      <alignment vertical="top" wrapText="1"/>
    </xf>
    <xf numFmtId="0" fontId="30" fillId="0" borderId="13" xfId="0" applyFont="1" applyBorder="1" applyAlignment="1">
      <alignment vertical="top" wrapText="1"/>
    </xf>
    <xf numFmtId="0" fontId="30" fillId="0" borderId="18" xfId="0" applyFont="1" applyBorder="1" applyAlignment="1">
      <alignment vertical="top" wrapText="1"/>
    </xf>
    <xf numFmtId="0" fontId="30" fillId="0" borderId="13" xfId="0" applyFont="1" applyBorder="1" applyAlignment="1">
      <alignment vertical="top" wrapText="1"/>
    </xf>
    <xf numFmtId="0" fontId="30" fillId="0" borderId="15" xfId="0" applyFont="1" applyBorder="1" applyAlignment="1">
      <alignment vertical="top" wrapText="1"/>
    </xf>
    <xf numFmtId="0" fontId="30" fillId="0" borderId="18" xfId="0" applyFont="1" applyBorder="1" applyAlignment="1">
      <alignment vertical="top" wrapText="1"/>
    </xf>
    <xf numFmtId="0" fontId="30" fillId="0" borderId="14" xfId="0" applyFont="1" applyBorder="1" applyAlignment="1">
      <alignment vertical="top" wrapText="1"/>
    </xf>
    <xf numFmtId="0" fontId="30" fillId="0" borderId="13" xfId="0" applyFont="1" applyBorder="1" applyAlignment="1">
      <alignment vertical="top" wrapText="1"/>
    </xf>
    <xf numFmtId="0" fontId="47" fillId="3" borderId="0" xfId="0" applyFont="1" applyFill="1"/>
    <xf numFmtId="0" fontId="4" fillId="0" borderId="12" xfId="0" applyFont="1" applyBorder="1" applyAlignment="1">
      <alignment vertical="top" wrapText="1"/>
    </xf>
    <xf numFmtId="0" fontId="4" fillId="0" borderId="10" xfId="0" applyFont="1" applyBorder="1" applyAlignment="1">
      <alignment vertical="top" wrapText="1"/>
    </xf>
    <xf numFmtId="0" fontId="4" fillId="0" borderId="0" xfId="0" applyFont="1"/>
    <xf numFmtId="0" fontId="4" fillId="0" borderId="16" xfId="0" applyFont="1" applyBorder="1"/>
    <xf numFmtId="0" fontId="4" fillId="0" borderId="12" xfId="0" applyFont="1" applyBorder="1"/>
    <xf numFmtId="0" fontId="30" fillId="0" borderId="15" xfId="0" applyFont="1" applyBorder="1" applyAlignment="1">
      <alignment vertical="top" wrapText="1"/>
    </xf>
    <xf numFmtId="0" fontId="30" fillId="0" borderId="13" xfId="0" applyFont="1" applyBorder="1" applyAlignment="1">
      <alignment vertical="top" wrapText="1"/>
    </xf>
    <xf numFmtId="0" fontId="30" fillId="0" borderId="14" xfId="0" applyFont="1" applyBorder="1" applyAlignment="1">
      <alignment vertical="top" wrapText="1"/>
    </xf>
    <xf numFmtId="0" fontId="30" fillId="0" borderId="18" xfId="0" applyFont="1" applyBorder="1" applyAlignment="1">
      <alignment vertical="top" wrapText="1"/>
    </xf>
    <xf numFmtId="0" fontId="30" fillId="0" borderId="13" xfId="0" applyFont="1" applyBorder="1" applyAlignment="1">
      <alignment vertical="top" wrapText="1"/>
    </xf>
    <xf numFmtId="0" fontId="30" fillId="0" borderId="15" xfId="0" applyFont="1" applyBorder="1" applyAlignment="1">
      <alignment vertical="top" wrapText="1"/>
    </xf>
    <xf numFmtId="0" fontId="43" fillId="0" borderId="13" xfId="0" applyFont="1" applyBorder="1" applyAlignment="1">
      <alignment vertical="top"/>
    </xf>
    <xf numFmtId="0" fontId="4" fillId="2" borderId="9" xfId="0" applyFont="1" applyFill="1" applyBorder="1" applyAlignment="1">
      <alignment vertical="top"/>
    </xf>
    <xf numFmtId="164" fontId="4" fillId="2" borderId="10" xfId="0" applyNumberFormat="1" applyFont="1" applyFill="1" applyBorder="1" applyAlignment="1">
      <alignment vertical="top"/>
    </xf>
    <xf numFmtId="0" fontId="4" fillId="0" borderId="13" xfId="0" applyFont="1" applyBorder="1" applyAlignment="1">
      <alignment vertical="top"/>
    </xf>
    <xf numFmtId="164" fontId="4" fillId="0" borderId="10" xfId="0" applyNumberFormat="1" applyFont="1" applyBorder="1" applyAlignment="1">
      <alignment vertical="top"/>
    </xf>
    <xf numFmtId="0" fontId="47" fillId="0" borderId="15" xfId="0" applyFont="1" applyBorder="1" applyAlignment="1">
      <alignment vertical="top"/>
    </xf>
    <xf numFmtId="0" fontId="4" fillId="2" borderId="11" xfId="0" applyFont="1" applyFill="1" applyBorder="1" applyAlignment="1">
      <alignment vertical="top"/>
    </xf>
    <xf numFmtId="164" fontId="4" fillId="2" borderId="12" xfId="0" applyNumberFormat="1" applyFont="1" applyFill="1" applyBorder="1" applyAlignment="1">
      <alignment vertical="top"/>
    </xf>
    <xf numFmtId="0" fontId="4" fillId="0" borderId="15" xfId="0" applyFont="1" applyBorder="1" applyAlignment="1">
      <alignment vertical="top"/>
    </xf>
    <xf numFmtId="164" fontId="4" fillId="0" borderId="12" xfId="0" applyNumberFormat="1" applyFont="1" applyBorder="1" applyAlignment="1">
      <alignment vertical="top"/>
    </xf>
    <xf numFmtId="0" fontId="4" fillId="2" borderId="7" xfId="0" applyFont="1" applyFill="1" applyBorder="1" applyAlignment="1">
      <alignment vertical="top"/>
    </xf>
    <xf numFmtId="164" fontId="4" fillId="2" borderId="8" xfId="0" applyNumberFormat="1" applyFont="1" applyFill="1" applyBorder="1" applyAlignment="1">
      <alignment vertical="top"/>
    </xf>
    <xf numFmtId="0" fontId="4" fillId="0" borderId="14" xfId="0" applyFont="1" applyBorder="1" applyAlignment="1">
      <alignment vertical="top"/>
    </xf>
    <xf numFmtId="164" fontId="4" fillId="0" borderId="8" xfId="0" applyNumberFormat="1" applyFont="1" applyBorder="1" applyAlignment="1">
      <alignment vertical="top"/>
    </xf>
    <xf numFmtId="0" fontId="4" fillId="0" borderId="31" xfId="0" applyFont="1" applyBorder="1" applyAlignment="1">
      <alignment vertical="top"/>
    </xf>
    <xf numFmtId="0" fontId="4" fillId="2" borderId="1" xfId="0" applyFont="1" applyFill="1" applyBorder="1" applyAlignment="1">
      <alignment vertical="top"/>
    </xf>
    <xf numFmtId="164" fontId="4" fillId="2" borderId="32" xfId="0" applyNumberFormat="1" applyFont="1" applyFill="1" applyBorder="1" applyAlignment="1">
      <alignment vertical="top"/>
    </xf>
    <xf numFmtId="164" fontId="4" fillId="0" borderId="32" xfId="0" applyNumberFormat="1" applyFont="1" applyBorder="1" applyAlignment="1">
      <alignment vertical="top"/>
    </xf>
    <xf numFmtId="0" fontId="47" fillId="0" borderId="16" xfId="0" applyFont="1" applyBorder="1" applyAlignment="1">
      <alignment vertical="top"/>
    </xf>
    <xf numFmtId="0" fontId="34" fillId="0" borderId="16" xfId="0" applyFont="1" applyBorder="1" applyAlignment="1">
      <alignment vertical="top"/>
    </xf>
    <xf numFmtId="0" fontId="4" fillId="2" borderId="6" xfId="0" applyFont="1" applyFill="1" applyBorder="1" applyAlignment="1">
      <alignment vertical="top"/>
    </xf>
    <xf numFmtId="164" fontId="4" fillId="2" borderId="21" xfId="0" applyNumberFormat="1" applyFont="1" applyFill="1" applyBorder="1" applyAlignment="1">
      <alignment vertical="top"/>
    </xf>
    <xf numFmtId="0" fontId="4" fillId="0" borderId="16" xfId="0" applyFont="1" applyBorder="1" applyAlignment="1">
      <alignment vertical="top"/>
    </xf>
    <xf numFmtId="164" fontId="4" fillId="0" borderId="21" xfId="0" applyNumberFormat="1" applyFont="1" applyBorder="1" applyAlignment="1">
      <alignment vertical="top"/>
    </xf>
    <xf numFmtId="0" fontId="4" fillId="2" borderId="11" xfId="0" applyFont="1" applyFill="1" applyBorder="1" applyAlignment="1">
      <alignment vertical="top" wrapText="1"/>
    </xf>
    <xf numFmtId="164" fontId="4" fillId="2" borderId="12" xfId="0" applyNumberFormat="1" applyFont="1" applyFill="1" applyBorder="1" applyAlignment="1">
      <alignment vertical="top" wrapText="1"/>
    </xf>
    <xf numFmtId="0" fontId="4" fillId="0" borderId="15" xfId="0" applyFont="1" applyBorder="1" applyAlignment="1">
      <alignment vertical="top" wrapText="1"/>
    </xf>
    <xf numFmtId="164" fontId="4" fillId="0" borderId="12" xfId="0" applyNumberFormat="1" applyFont="1" applyBorder="1" applyAlignment="1">
      <alignment vertical="top" wrapText="1"/>
    </xf>
    <xf numFmtId="0" fontId="30" fillId="0" borderId="14" xfId="0" applyFont="1" applyBorder="1" applyAlignment="1">
      <alignment vertical="top" wrapText="1"/>
    </xf>
    <xf numFmtId="0" fontId="30" fillId="0" borderId="13" xfId="0" applyFont="1" applyBorder="1" applyAlignment="1">
      <alignment vertical="top" wrapText="1"/>
    </xf>
    <xf numFmtId="0" fontId="30" fillId="0" borderId="15" xfId="0" applyFont="1" applyBorder="1" applyAlignment="1">
      <alignment vertical="top" wrapText="1"/>
    </xf>
    <xf numFmtId="0" fontId="30" fillId="0" borderId="18" xfId="0" applyFont="1" applyBorder="1" applyAlignment="1">
      <alignment vertical="top" wrapText="1"/>
    </xf>
    <xf numFmtId="0" fontId="30" fillId="0" borderId="15" xfId="0" applyFont="1" applyBorder="1" applyAlignment="1">
      <alignment vertical="top" wrapText="1"/>
    </xf>
    <xf numFmtId="0" fontId="30" fillId="0" borderId="13" xfId="0" applyFont="1" applyBorder="1" applyAlignment="1">
      <alignment vertical="top" wrapText="1"/>
    </xf>
    <xf numFmtId="0" fontId="30" fillId="0" borderId="14" xfId="0" applyFont="1" applyBorder="1" applyAlignment="1">
      <alignment vertical="top" wrapText="1"/>
    </xf>
    <xf numFmtId="0" fontId="30" fillId="0" borderId="18" xfId="0" applyFont="1" applyBorder="1" applyAlignment="1">
      <alignment vertical="top" wrapText="1"/>
    </xf>
    <xf numFmtId="0" fontId="30" fillId="0" borderId="31" xfId="0" applyFont="1" applyBorder="1" applyAlignment="1">
      <alignment vertical="top" wrapText="1"/>
    </xf>
    <xf numFmtId="0" fontId="43" fillId="0" borderId="8" xfId="0" applyFont="1" applyBorder="1" applyAlignment="1">
      <alignment vertical="top" wrapText="1"/>
    </xf>
    <xf numFmtId="0" fontId="43" fillId="27" borderId="14" xfId="0" applyFont="1" applyFill="1" applyBorder="1" applyAlignment="1">
      <alignment vertical="top"/>
    </xf>
    <xf numFmtId="164" fontId="43" fillId="27" borderId="8" xfId="0" applyNumberFormat="1" applyFont="1" applyFill="1" applyBorder="1" applyAlignment="1">
      <alignment vertical="top"/>
    </xf>
    <xf numFmtId="0" fontId="43" fillId="0" borderId="14" xfId="0" applyFont="1" applyBorder="1" applyAlignment="1">
      <alignment vertical="top"/>
    </xf>
    <xf numFmtId="164" fontId="43" fillId="0" borderId="8" xfId="0" applyNumberFormat="1" applyFont="1" applyBorder="1" applyAlignment="1">
      <alignment vertical="top"/>
    </xf>
    <xf numFmtId="0" fontId="43" fillId="3" borderId="0" xfId="0" applyFont="1" applyFill="1" applyAlignment="1">
      <alignment wrapText="1"/>
    </xf>
    <xf numFmtId="0" fontId="47" fillId="0" borderId="0" xfId="0" applyFont="1" applyAlignment="1">
      <alignment wrapText="1"/>
    </xf>
    <xf numFmtId="0" fontId="3" fillId="0" borderId="10" xfId="0" applyFont="1" applyBorder="1" applyAlignment="1">
      <alignment vertical="top" wrapText="1"/>
    </xf>
    <xf numFmtId="0" fontId="30" fillId="0" borderId="13" xfId="0" applyFont="1" applyBorder="1" applyAlignment="1">
      <alignment vertical="top" wrapText="1"/>
    </xf>
    <xf numFmtId="0" fontId="1" fillId="0" borderId="17" xfId="0" applyFont="1" applyBorder="1" applyAlignment="1"/>
    <xf numFmtId="164" fontId="1" fillId="0" borderId="17" xfId="1776" applyNumberFormat="1" applyFont="1" applyBorder="1" applyAlignment="1">
      <alignment horizontal="right"/>
    </xf>
    <xf numFmtId="9" fontId="1" fillId="0" borderId="17" xfId="1776" applyNumberFormat="1" applyFont="1" applyBorder="1" applyAlignment="1"/>
    <xf numFmtId="0" fontId="1" fillId="0" borderId="17" xfId="0" applyFont="1" applyFill="1" applyBorder="1"/>
    <xf numFmtId="9" fontId="1" fillId="0" borderId="17" xfId="1776" applyNumberFormat="1" applyFont="1" applyFill="1" applyBorder="1"/>
    <xf numFmtId="0" fontId="50" fillId="3" borderId="0" xfId="0" applyFont="1" applyFill="1" applyAlignment="1">
      <alignment horizontal="left"/>
    </xf>
    <xf numFmtId="0" fontId="45" fillId="3" borderId="0" xfId="0" applyFont="1" applyFill="1" applyAlignment="1">
      <alignment horizontal="left"/>
    </xf>
    <xf numFmtId="0" fontId="43" fillId="3" borderId="0" xfId="0" applyFont="1" applyFill="1" applyAlignment="1">
      <alignment horizontal="left" wrapText="1"/>
    </xf>
    <xf numFmtId="0" fontId="47" fillId="0" borderId="0" xfId="0" applyFont="1" applyAlignment="1">
      <alignment horizontal="left" wrapText="1"/>
    </xf>
    <xf numFmtId="0" fontId="46" fillId="3" borderId="0" xfId="0" applyFont="1" applyFill="1" applyAlignment="1">
      <alignment horizontal="left"/>
    </xf>
    <xf numFmtId="0" fontId="34" fillId="0" borderId="11" xfId="0" applyFont="1" applyBorder="1" applyAlignment="1">
      <alignment horizontal="left" vertical="top"/>
    </xf>
    <xf numFmtId="0" fontId="34" fillId="0" borderId="12"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34" fillId="0" borderId="11" xfId="0" applyFont="1" applyBorder="1" applyAlignment="1">
      <alignment horizontal="left"/>
    </xf>
    <xf numFmtId="0" fontId="34" fillId="0" borderId="12" xfId="0" applyFont="1" applyBorder="1" applyAlignment="1">
      <alignment horizontal="left"/>
    </xf>
    <xf numFmtId="0" fontId="34" fillId="4" borderId="4" xfId="0" applyFont="1" applyFill="1" applyBorder="1" applyAlignment="1">
      <alignment horizontal="left" vertical="top" wrapText="1"/>
    </xf>
    <xf numFmtId="0" fontId="34" fillId="4" borderId="2" xfId="0" applyFont="1" applyFill="1" applyBorder="1" applyAlignment="1">
      <alignment horizontal="left" vertical="top" wrapText="1"/>
    </xf>
    <xf numFmtId="0" fontId="34" fillId="4" borderId="3" xfId="0" applyFont="1" applyFill="1" applyBorder="1" applyAlignment="1">
      <alignment horizontal="left" vertical="top" wrapText="1"/>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Fill="1" applyBorder="1" applyAlignment="1">
      <alignment horizontal="left"/>
    </xf>
    <xf numFmtId="0" fontId="4" fillId="0" borderId="8" xfId="0" applyFont="1" applyFill="1" applyBorder="1" applyAlignment="1">
      <alignment horizontal="left"/>
    </xf>
    <xf numFmtId="0" fontId="4" fillId="0" borderId="9" xfId="0" applyFont="1" applyFill="1" applyBorder="1" applyAlignment="1">
      <alignment horizontal="left"/>
    </xf>
    <xf numFmtId="0" fontId="4" fillId="0" borderId="10" xfId="0" applyFont="1" applyFill="1" applyBorder="1" applyAlignment="1">
      <alignment horizontal="left"/>
    </xf>
    <xf numFmtId="0" fontId="4" fillId="0" borderId="9" xfId="0" applyFont="1" applyBorder="1" applyAlignment="1">
      <alignment horizontal="left" vertical="top" wrapText="1"/>
    </xf>
    <xf numFmtId="0" fontId="8" fillId="0" borderId="10"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1" xfId="0" applyFont="1" applyBorder="1" applyAlignment="1">
      <alignment horizontal="left" vertical="top" wrapText="1"/>
    </xf>
    <xf numFmtId="0" fontId="30" fillId="0" borderId="11" xfId="0" applyFont="1" applyBorder="1" applyAlignment="1">
      <alignment vertical="top" wrapText="1"/>
    </xf>
    <xf numFmtId="0" fontId="30" fillId="0" borderId="15" xfId="0" applyFont="1" applyBorder="1" applyAlignment="1">
      <alignment vertical="top" wrapText="1"/>
    </xf>
    <xf numFmtId="0" fontId="8" fillId="0" borderId="9" xfId="0" applyFont="1" applyBorder="1" applyAlignment="1">
      <alignment vertical="top" wrapText="1"/>
    </xf>
    <xf numFmtId="0" fontId="30" fillId="0" borderId="13" xfId="0" applyFont="1" applyBorder="1" applyAlignment="1">
      <alignment vertical="top" wrapText="1"/>
    </xf>
    <xf numFmtId="0" fontId="8" fillId="0" borderId="7" xfId="0" applyFont="1" applyBorder="1" applyAlignment="1">
      <alignment vertical="top" wrapText="1"/>
    </xf>
    <xf numFmtId="0" fontId="30" fillId="0" borderId="14" xfId="0" applyFont="1" applyBorder="1" applyAlignment="1">
      <alignment vertical="top" wrapText="1"/>
    </xf>
    <xf numFmtId="0" fontId="43" fillId="0" borderId="1" xfId="0" applyFont="1" applyBorder="1" applyAlignment="1">
      <alignment horizontal="left" vertical="top" wrapText="1"/>
    </xf>
    <xf numFmtId="0" fontId="43" fillId="0" borderId="5" xfId="0" applyFont="1" applyBorder="1" applyAlignment="1">
      <alignment horizontal="left" vertical="top" wrapText="1"/>
    </xf>
    <xf numFmtId="0" fontId="43" fillId="0" borderId="25" xfId="0" applyFont="1" applyBorder="1" applyAlignment="1">
      <alignment horizontal="left" vertical="top" wrapText="1"/>
    </xf>
    <xf numFmtId="0" fontId="43" fillId="0" borderId="9" xfId="0" applyFont="1" applyBorder="1" applyAlignment="1">
      <alignment horizontal="left" vertical="top" wrapText="1"/>
    </xf>
    <xf numFmtId="0" fontId="43" fillId="0" borderId="27" xfId="0" applyFont="1" applyBorder="1" applyAlignment="1">
      <alignment horizontal="left" vertical="top" wrapText="1"/>
    </xf>
    <xf numFmtId="0" fontId="40" fillId="0" borderId="11" xfId="0" applyFont="1" applyBorder="1" applyAlignment="1">
      <alignment vertical="top" wrapText="1"/>
    </xf>
    <xf numFmtId="0" fontId="40" fillId="0" borderId="12" xfId="0" applyFont="1" applyBorder="1" applyAlignment="1">
      <alignment vertical="top" wrapText="1"/>
    </xf>
    <xf numFmtId="0" fontId="43" fillId="0" borderId="29" xfId="0" applyFont="1" applyBorder="1" applyAlignment="1">
      <alignment horizontal="left" vertical="top" wrapText="1"/>
    </xf>
    <xf numFmtId="0" fontId="43" fillId="0" borderId="4" xfId="0" applyFont="1" applyBorder="1" applyAlignment="1">
      <alignment horizontal="left" vertical="top" wrapText="1"/>
    </xf>
    <xf numFmtId="0" fontId="43" fillId="0" borderId="30" xfId="0" applyFont="1" applyBorder="1" applyAlignment="1">
      <alignment horizontal="left" vertical="top" wrapText="1"/>
    </xf>
    <xf numFmtId="0" fontId="43" fillId="0" borderId="28" xfId="0" applyFont="1" applyBorder="1" applyAlignment="1">
      <alignment horizontal="left" vertical="top" wrapText="1"/>
    </xf>
    <xf numFmtId="0" fontId="47" fillId="0" borderId="11" xfId="0" applyFont="1" applyBorder="1" applyAlignment="1">
      <alignment vertical="top" wrapText="1"/>
    </xf>
    <xf numFmtId="0" fontId="47" fillId="0" borderId="12" xfId="0" applyFont="1" applyBorder="1" applyAlignment="1">
      <alignment vertical="top" wrapText="1"/>
    </xf>
    <xf numFmtId="0" fontId="44" fillId="28" borderId="4" xfId="0" applyFont="1" applyFill="1" applyBorder="1" applyAlignment="1">
      <alignment horizontal="left" vertical="top" wrapText="1"/>
    </xf>
    <xf numFmtId="0" fontId="44" fillId="28" borderId="2" xfId="0" applyFont="1" applyFill="1" applyBorder="1" applyAlignment="1">
      <alignment horizontal="left" vertical="top" wrapText="1"/>
    </xf>
    <xf numFmtId="0" fontId="44" fillId="28" borderId="3" xfId="0" applyFont="1" applyFill="1" applyBorder="1" applyAlignment="1">
      <alignment horizontal="left" vertical="top" wrapText="1"/>
    </xf>
    <xf numFmtId="0" fontId="8" fillId="0" borderId="1" xfId="0" applyFont="1" applyBorder="1" applyAlignment="1">
      <alignment vertical="top" wrapText="1"/>
    </xf>
    <xf numFmtId="0" fontId="30" fillId="0" borderId="5" xfId="0" applyFont="1" applyBorder="1" applyAlignment="1">
      <alignment vertical="top" wrapText="1"/>
    </xf>
    <xf numFmtId="0" fontId="30" fillId="0" borderId="6" xfId="0" applyFont="1" applyBorder="1" applyAlignment="1">
      <alignment vertical="top" wrapText="1"/>
    </xf>
    <xf numFmtId="0" fontId="34" fillId="4" borderId="6" xfId="0" applyFont="1" applyFill="1" applyBorder="1" applyAlignment="1">
      <alignment horizontal="left" vertical="top" wrapText="1"/>
    </xf>
    <xf numFmtId="0" fontId="34" fillId="4" borderId="16" xfId="0" applyFont="1" applyFill="1" applyBorder="1" applyAlignment="1">
      <alignment horizontal="left" vertical="top" wrapText="1"/>
    </xf>
    <xf numFmtId="0" fontId="34" fillId="4" borderId="21" xfId="0" applyFont="1" applyFill="1" applyBorder="1" applyAlignment="1">
      <alignment horizontal="left" vertical="top" wrapText="1"/>
    </xf>
    <xf numFmtId="0" fontId="4" fillId="0" borderId="9" xfId="0" applyFont="1" applyBorder="1" applyAlignment="1">
      <alignment vertical="top" wrapText="1"/>
    </xf>
    <xf numFmtId="0" fontId="43" fillId="0" borderId="6" xfId="0" applyFont="1" applyBorder="1" applyAlignment="1">
      <alignment horizontal="left" vertical="top" wrapText="1"/>
    </xf>
    <xf numFmtId="0" fontId="44" fillId="30" borderId="4" xfId="0" applyFont="1" applyFill="1" applyBorder="1" applyAlignment="1">
      <alignment horizontal="left" vertical="top" wrapText="1"/>
    </xf>
    <xf numFmtId="0" fontId="44" fillId="30" borderId="2" xfId="0" applyFont="1" applyFill="1" applyBorder="1" applyAlignment="1">
      <alignment horizontal="left" vertical="top" wrapText="1"/>
    </xf>
    <xf numFmtId="0" fontId="44" fillId="30" borderId="3" xfId="0" applyFont="1" applyFill="1" applyBorder="1" applyAlignment="1">
      <alignment horizontal="left" vertical="top" wrapText="1"/>
    </xf>
    <xf numFmtId="0" fontId="4" fillId="0" borderId="7" xfId="0" applyFont="1" applyBorder="1" applyAlignment="1">
      <alignment vertical="top" wrapText="1"/>
    </xf>
    <xf numFmtId="0" fontId="30" fillId="0" borderId="20" xfId="0" applyFont="1" applyBorder="1" applyAlignment="1">
      <alignment vertical="top" wrapText="1"/>
    </xf>
    <xf numFmtId="0" fontId="30" fillId="0" borderId="18" xfId="0" applyFont="1" applyBorder="1" applyAlignment="1">
      <alignment vertical="top" wrapText="1"/>
    </xf>
    <xf numFmtId="0" fontId="5" fillId="0" borderId="9" xfId="0" applyFont="1" applyBorder="1" applyAlignment="1">
      <alignment vertical="top" wrapText="1"/>
    </xf>
    <xf numFmtId="49" fontId="4" fillId="0" borderId="9" xfId="0" applyNumberFormat="1" applyFont="1" applyBorder="1" applyAlignment="1">
      <alignment vertical="top" wrapText="1"/>
    </xf>
    <xf numFmtId="49" fontId="30" fillId="0" borderId="13" xfId="0" applyNumberFormat="1" applyFont="1" applyBorder="1" applyAlignment="1">
      <alignment vertical="top" wrapText="1"/>
    </xf>
    <xf numFmtId="0" fontId="44" fillId="28" borderId="1" xfId="0" applyFont="1" applyFill="1" applyBorder="1" applyAlignment="1">
      <alignment horizontal="left" vertical="top" wrapText="1"/>
    </xf>
    <xf numFmtId="0" fontId="44" fillId="28" borderId="31" xfId="0" applyFont="1" applyFill="1" applyBorder="1" applyAlignment="1">
      <alignment horizontal="left" vertical="top" wrapText="1"/>
    </xf>
    <xf numFmtId="0" fontId="44" fillId="28" borderId="32" xfId="0" applyFont="1" applyFill="1" applyBorder="1" applyAlignment="1">
      <alignment horizontal="left" vertical="top" wrapText="1"/>
    </xf>
    <xf numFmtId="49" fontId="4" fillId="0" borderId="9" xfId="0" applyNumberFormat="1" applyFont="1" applyFill="1" applyBorder="1" applyAlignment="1">
      <alignment vertical="top" wrapText="1"/>
    </xf>
    <xf numFmtId="49" fontId="30" fillId="0" borderId="13" xfId="0" applyNumberFormat="1" applyFont="1" applyFill="1" applyBorder="1" applyAlignment="1">
      <alignment vertical="top" wrapText="1"/>
    </xf>
    <xf numFmtId="49" fontId="8" fillId="0" borderId="9" xfId="0" applyNumberFormat="1" applyFont="1" applyBorder="1" applyAlignment="1">
      <alignment vertical="top" wrapText="1"/>
    </xf>
    <xf numFmtId="49" fontId="8" fillId="0" borderId="10" xfId="0" applyNumberFormat="1" applyFont="1" applyBorder="1" applyAlignment="1">
      <alignment vertical="top" wrapText="1"/>
    </xf>
    <xf numFmtId="49" fontId="30" fillId="0" borderId="7" xfId="0" applyNumberFormat="1" applyFont="1" applyBorder="1" applyAlignment="1">
      <alignment vertical="top" wrapText="1"/>
    </xf>
    <xf numFmtId="49" fontId="30" fillId="0" borderId="14" xfId="0" applyNumberFormat="1" applyFont="1" applyBorder="1" applyAlignment="1">
      <alignment vertical="top" wrapText="1"/>
    </xf>
    <xf numFmtId="49" fontId="30" fillId="0" borderId="9" xfId="0" applyNumberFormat="1" applyFont="1" applyBorder="1" applyAlignment="1">
      <alignment vertical="top" wrapText="1"/>
    </xf>
    <xf numFmtId="0" fontId="7" fillId="0" borderId="11" xfId="0" applyFont="1" applyBorder="1" applyAlignment="1">
      <alignment vertical="top" wrapText="1"/>
    </xf>
    <xf numFmtId="0" fontId="8" fillId="0" borderId="11" xfId="0" applyFont="1" applyBorder="1" applyAlignment="1">
      <alignment vertical="top" wrapText="1"/>
    </xf>
    <xf numFmtId="0" fontId="4" fillId="0" borderId="9" xfId="0" applyFont="1" applyFill="1" applyBorder="1" applyAlignment="1">
      <alignment vertical="top" wrapText="1"/>
    </xf>
    <xf numFmtId="0" fontId="30" fillId="0" borderId="10" xfId="0" applyFont="1" applyFill="1" applyBorder="1" applyAlignment="1">
      <alignment vertical="top" wrapText="1"/>
    </xf>
    <xf numFmtId="0" fontId="30" fillId="0" borderId="13" xfId="0" applyFont="1" applyFill="1" applyBorder="1" applyAlignment="1">
      <alignment vertical="top" wrapText="1"/>
    </xf>
    <xf numFmtId="0" fontId="8" fillId="0" borderId="9" xfId="0" applyFont="1" applyFill="1" applyBorder="1" applyAlignment="1">
      <alignment vertical="top" wrapText="1"/>
    </xf>
    <xf numFmtId="0" fontId="8" fillId="0" borderId="10" xfId="0" applyFont="1" applyFill="1" applyBorder="1" applyAlignment="1">
      <alignment vertical="top" wrapText="1"/>
    </xf>
    <xf numFmtId="0" fontId="5" fillId="0" borderId="1" xfId="0" applyFont="1" applyBorder="1" applyAlignment="1">
      <alignment vertical="top" wrapText="1"/>
    </xf>
    <xf numFmtId="49" fontId="8" fillId="0" borderId="7" xfId="0" applyNumberFormat="1" applyFont="1" applyBorder="1" applyAlignment="1">
      <alignment vertical="top" wrapText="1"/>
    </xf>
    <xf numFmtId="0" fontId="8" fillId="0" borderId="20" xfId="0" applyFont="1" applyBorder="1" applyAlignment="1">
      <alignment vertical="top" wrapText="1"/>
    </xf>
    <xf numFmtId="0" fontId="4" fillId="0" borderId="8" xfId="0" applyFont="1" applyBorder="1" applyAlignment="1">
      <alignment vertical="top" wrapText="1"/>
    </xf>
    <xf numFmtId="0" fontId="8" fillId="0" borderId="5" xfId="0" applyFont="1" applyBorder="1" applyAlignment="1">
      <alignment vertical="top" wrapText="1"/>
    </xf>
    <xf numFmtId="0" fontId="6" fillId="0" borderId="7" xfId="0" applyFont="1" applyBorder="1" applyAlignment="1">
      <alignment vertical="top" wrapText="1"/>
    </xf>
    <xf numFmtId="0" fontId="6" fillId="0" borderId="9" xfId="0" applyFont="1" applyBorder="1" applyAlignment="1">
      <alignment vertical="top" wrapText="1"/>
    </xf>
    <xf numFmtId="0" fontId="7" fillId="0" borderId="9" xfId="0" applyFont="1" applyBorder="1" applyAlignment="1">
      <alignment vertical="top" wrapText="1"/>
    </xf>
    <xf numFmtId="0" fontId="43" fillId="0" borderId="23" xfId="0" applyFont="1" applyBorder="1" applyAlignment="1">
      <alignment horizontal="left" vertical="top" wrapText="1"/>
    </xf>
    <xf numFmtId="0" fontId="43" fillId="0" borderId="26" xfId="0" applyFont="1" applyBorder="1" applyAlignment="1">
      <alignment horizontal="left" vertical="top" wrapText="1"/>
    </xf>
    <xf numFmtId="0" fontId="34" fillId="0" borderId="11" xfId="0" applyFont="1" applyBorder="1" applyAlignment="1">
      <alignment vertical="top" wrapText="1"/>
    </xf>
    <xf numFmtId="0" fontId="34" fillId="0" borderId="15" xfId="0" applyFont="1" applyBorder="1" applyAlignment="1">
      <alignment vertical="top" wrapText="1"/>
    </xf>
    <xf numFmtId="0" fontId="4" fillId="0" borderId="4" xfId="0" applyFont="1" applyBorder="1" applyAlignment="1">
      <alignment horizontal="left" vertical="top" wrapText="1"/>
    </xf>
    <xf numFmtId="0" fontId="7" fillId="0" borderId="4" xfId="0" applyFont="1" applyBorder="1" applyAlignment="1">
      <alignment horizontal="left" vertical="top" wrapText="1"/>
    </xf>
    <xf numFmtId="0" fontId="4" fillId="0" borderId="1" xfId="0" applyFont="1" applyBorder="1" applyAlignment="1">
      <alignment vertical="top" wrapText="1"/>
    </xf>
    <xf numFmtId="0" fontId="8" fillId="0" borderId="9" xfId="0" applyFont="1" applyBorder="1" applyAlignment="1">
      <alignment horizontal="left" vertical="top" wrapText="1"/>
    </xf>
    <xf numFmtId="0" fontId="6" fillId="0" borderId="9" xfId="0" applyFont="1" applyBorder="1" applyAlignment="1">
      <alignment horizontal="left" vertical="top" wrapText="1"/>
    </xf>
    <xf numFmtId="0" fontId="4" fillId="0" borderId="10" xfId="0" applyFont="1" applyBorder="1" applyAlignment="1">
      <alignment horizontal="left" vertical="top" wrapText="1"/>
    </xf>
    <xf numFmtId="0" fontId="37" fillId="0" borderId="0" xfId="0" applyFont="1" applyBorder="1" applyAlignment="1">
      <alignment horizontal="left" vertical="top" wrapText="1"/>
    </xf>
    <xf numFmtId="0" fontId="34" fillId="2" borderId="4" xfId="0" applyFont="1" applyFill="1" applyBorder="1" applyAlignment="1">
      <alignment horizontal="center" wrapText="1"/>
    </xf>
    <xf numFmtId="0" fontId="34" fillId="2" borderId="3" xfId="0" applyFont="1" applyFill="1" applyBorder="1" applyAlignment="1">
      <alignment horizontal="center" wrapText="1"/>
    </xf>
    <xf numFmtId="0" fontId="34" fillId="0" borderId="4" xfId="0" applyFont="1" applyBorder="1" applyAlignment="1">
      <alignment horizontal="center" wrapText="1"/>
    </xf>
    <xf numFmtId="0" fontId="34" fillId="0" borderId="3" xfId="0" applyFont="1" applyBorder="1" applyAlignment="1">
      <alignment horizontal="center" wrapText="1"/>
    </xf>
    <xf numFmtId="0" fontId="39" fillId="0" borderId="0" xfId="0" applyFont="1" applyBorder="1" applyAlignment="1">
      <alignment horizontal="left" wrapText="1"/>
    </xf>
    <xf numFmtId="0" fontId="7" fillId="0" borderId="7" xfId="0" applyFont="1" applyBorder="1" applyAlignment="1">
      <alignment vertical="top" wrapText="1"/>
    </xf>
    <xf numFmtId="49" fontId="7" fillId="0" borderId="9" xfId="0" applyNumberFormat="1" applyFont="1" applyBorder="1" applyAlignment="1">
      <alignment vertical="top" wrapText="1"/>
    </xf>
    <xf numFmtId="49" fontId="4" fillId="0" borderId="7" xfId="0" applyNumberFormat="1" applyFont="1" applyBorder="1" applyAlignment="1">
      <alignment vertical="top" wrapText="1"/>
    </xf>
    <xf numFmtId="49" fontId="7" fillId="0" borderId="9" xfId="0" applyNumberFormat="1" applyFont="1" applyBorder="1" applyAlignment="1">
      <alignment horizontal="left" vertical="top" wrapText="1"/>
    </xf>
    <xf numFmtId="49" fontId="7" fillId="0" borderId="10" xfId="0" applyNumberFormat="1" applyFont="1" applyBorder="1" applyAlignment="1">
      <alignment horizontal="left" vertical="top" wrapText="1"/>
    </xf>
    <xf numFmtId="49" fontId="7" fillId="0" borderId="7" xfId="0" applyNumberFormat="1" applyFont="1" applyBorder="1" applyAlignment="1">
      <alignment vertical="top" wrapText="1"/>
    </xf>
    <xf numFmtId="49" fontId="2" fillId="0" borderId="7" xfId="0" applyNumberFormat="1" applyFont="1" applyBorder="1" applyAlignment="1">
      <alignment vertical="top" wrapText="1"/>
    </xf>
    <xf numFmtId="49" fontId="2" fillId="0" borderId="9" xfId="0" applyNumberFormat="1" applyFont="1" applyBorder="1" applyAlignment="1">
      <alignment vertical="top" wrapText="1"/>
    </xf>
    <xf numFmtId="0" fontId="0" fillId="0" borderId="10" xfId="0" applyBorder="1" applyAlignment="1">
      <alignment vertical="top" wrapText="1"/>
    </xf>
    <xf numFmtId="49" fontId="4" fillId="0" borderId="9" xfId="0" applyNumberFormat="1" applyFont="1" applyBorder="1" applyAlignment="1">
      <alignment horizontal="left" vertical="top" wrapText="1"/>
    </xf>
    <xf numFmtId="49" fontId="4" fillId="0" borderId="10" xfId="0" applyNumberFormat="1" applyFont="1" applyBorder="1" applyAlignment="1">
      <alignment horizontal="left" vertical="top" wrapText="1"/>
    </xf>
    <xf numFmtId="0" fontId="7" fillId="28" borderId="2" xfId="0" applyFont="1" applyFill="1" applyBorder="1" applyAlignment="1">
      <alignment horizontal="left" vertical="top" wrapText="1"/>
    </xf>
    <xf numFmtId="0" fontId="7" fillId="28" borderId="3" xfId="0" applyFont="1" applyFill="1" applyBorder="1" applyAlignment="1">
      <alignment horizontal="left" vertical="top" wrapText="1"/>
    </xf>
    <xf numFmtId="0" fontId="8" fillId="0" borderId="10" xfId="0" applyFont="1" applyBorder="1" applyAlignment="1">
      <alignment vertical="top" wrapText="1"/>
    </xf>
    <xf numFmtId="0" fontId="34" fillId="4" borderId="2" xfId="0" applyFont="1" applyFill="1" applyBorder="1" applyAlignment="1">
      <alignment horizontal="left" vertical="top"/>
    </xf>
    <xf numFmtId="0" fontId="34" fillId="4" borderId="3" xfId="0" applyFont="1" applyFill="1" applyBorder="1" applyAlignment="1">
      <alignment horizontal="left" vertical="top"/>
    </xf>
    <xf numFmtId="49" fontId="5" fillId="0" borderId="20" xfId="0" applyNumberFormat="1" applyFont="1" applyBorder="1" applyAlignment="1">
      <alignment vertical="top" wrapText="1"/>
    </xf>
    <xf numFmtId="49" fontId="30" fillId="0" borderId="18" xfId="0" applyNumberFormat="1" applyFont="1" applyBorder="1" applyAlignment="1">
      <alignment vertical="top" wrapText="1"/>
    </xf>
    <xf numFmtId="0" fontId="36" fillId="0" borderId="0" xfId="0" applyFont="1" applyFill="1" applyAlignment="1">
      <alignment horizontal="left" wrapText="1"/>
    </xf>
    <xf numFmtId="0" fontId="37" fillId="0" borderId="0" xfId="0" applyFont="1" applyFill="1" applyAlignment="1">
      <alignment horizontal="left"/>
    </xf>
    <xf numFmtId="0" fontId="24" fillId="0" borderId="0" xfId="0" applyFont="1" applyFill="1" applyBorder="1" applyAlignment="1">
      <alignment horizontal="left"/>
    </xf>
    <xf numFmtId="0" fontId="0" fillId="0" borderId="0" xfId="0" applyAlignment="1">
      <alignment horizontal="left"/>
    </xf>
    <xf numFmtId="0" fontId="48" fillId="0" borderId="0" xfId="0" applyFont="1" applyAlignment="1">
      <alignment horizontal="left" wrapText="1"/>
    </xf>
    <xf numFmtId="0" fontId="30" fillId="0" borderId="0" xfId="0" applyFont="1" applyAlignment="1">
      <alignment horizontal="left" wrapText="1"/>
    </xf>
  </cellXfs>
  <cellStyles count="2265">
    <cellStyle name="Accent1 - 20%" xfId="1674"/>
    <cellStyle name="Accent1 - 40%" xfId="1675"/>
    <cellStyle name="Accent1 - 60%" xfId="1676"/>
    <cellStyle name="Accent2 - 20%" xfId="1677"/>
    <cellStyle name="Accent2 - 40%" xfId="1678"/>
    <cellStyle name="Accent2 - 60%" xfId="1679"/>
    <cellStyle name="Accent3 - 20%" xfId="1680"/>
    <cellStyle name="Accent3 - 40%" xfId="1681"/>
    <cellStyle name="Accent3 - 60%" xfId="1682"/>
    <cellStyle name="Accent4 - 20%" xfId="1683"/>
    <cellStyle name="Accent4 - 40%" xfId="1684"/>
    <cellStyle name="Accent4 - 60%" xfId="1685"/>
    <cellStyle name="Accent5 - 20%" xfId="1686"/>
    <cellStyle name="Accent5 - 40%" xfId="1687"/>
    <cellStyle name="Accent5 - 60%" xfId="1688"/>
    <cellStyle name="Accent6 - 20%" xfId="1689"/>
    <cellStyle name="Accent6 - 40%" xfId="1690"/>
    <cellStyle name="Accent6 - 60%" xfId="1691"/>
    <cellStyle name="Comma 2" xfId="1692"/>
    <cellStyle name="Comma 3" xfId="1693"/>
    <cellStyle name="Currency 2" xfId="1694"/>
    <cellStyle name="Currency 3" xfId="1695"/>
    <cellStyle name="Emphasis 1" xfId="1696"/>
    <cellStyle name="Emphasis 2" xfId="1697"/>
    <cellStyle name="Emphasis 3" xfId="169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6" builtinId="9" hidden="1"/>
    <cellStyle name="Followed Hyperlink" xfId="1568" builtinId="9" hidden="1"/>
    <cellStyle name="Followed Hyperlink" xfId="1570" builtinId="9" hidden="1"/>
    <cellStyle name="Followed Hyperlink" xfId="1572" builtinId="9" hidden="1"/>
    <cellStyle name="Followed Hyperlink" xfId="1574" builtinId="9" hidden="1"/>
    <cellStyle name="Followed Hyperlink" xfId="1576" builtinId="9" hidden="1"/>
    <cellStyle name="Followed Hyperlink" xfId="1578" builtinId="9" hidden="1"/>
    <cellStyle name="Followed Hyperlink" xfId="1580" builtinId="9" hidden="1"/>
    <cellStyle name="Followed Hyperlink" xfId="1582" builtinId="9" hidden="1"/>
    <cellStyle name="Followed Hyperlink" xfId="1584" builtinId="9" hidden="1"/>
    <cellStyle name="Followed Hyperlink" xfId="1586" builtinId="9" hidden="1"/>
    <cellStyle name="Followed Hyperlink" xfId="1588" builtinId="9" hidden="1"/>
    <cellStyle name="Followed Hyperlink" xfId="1590" builtinId="9" hidden="1"/>
    <cellStyle name="Followed Hyperlink" xfId="1592" builtinId="9" hidden="1"/>
    <cellStyle name="Followed Hyperlink" xfId="1594" builtinId="9" hidden="1"/>
    <cellStyle name="Followed Hyperlink" xfId="1596" builtinId="9" hidden="1"/>
    <cellStyle name="Followed Hyperlink" xfId="1598" builtinId="9" hidden="1"/>
    <cellStyle name="Followed Hyperlink" xfId="1600" builtinId="9" hidden="1"/>
    <cellStyle name="Followed Hyperlink" xfId="1602" builtinId="9" hidden="1"/>
    <cellStyle name="Followed Hyperlink" xfId="1604" builtinId="9" hidden="1"/>
    <cellStyle name="Followed Hyperlink" xfId="1606" builtinId="9" hidden="1"/>
    <cellStyle name="Followed Hyperlink" xfId="1608" builtinId="9" hidden="1"/>
    <cellStyle name="Followed Hyperlink" xfId="1610" builtinId="9" hidden="1"/>
    <cellStyle name="Followed Hyperlink" xfId="1612" builtinId="9" hidden="1"/>
    <cellStyle name="Followed Hyperlink" xfId="1614" builtinId="9" hidden="1"/>
    <cellStyle name="Followed Hyperlink" xfId="1616" builtinId="9" hidden="1"/>
    <cellStyle name="Followed Hyperlink" xfId="1618" builtinId="9" hidden="1"/>
    <cellStyle name="Followed Hyperlink" xfId="1620" builtinId="9" hidden="1"/>
    <cellStyle name="Followed Hyperlink" xfId="1622" builtinId="9" hidden="1"/>
    <cellStyle name="Followed Hyperlink" xfId="1624" builtinId="9" hidden="1"/>
    <cellStyle name="Followed Hyperlink" xfId="1626" builtinId="9" hidden="1"/>
    <cellStyle name="Followed Hyperlink" xfId="1628" builtinId="9" hidden="1"/>
    <cellStyle name="Followed Hyperlink" xfId="1630" builtinId="9" hidden="1"/>
    <cellStyle name="Followed Hyperlink" xfId="1632" builtinId="9" hidden="1"/>
    <cellStyle name="Followed Hyperlink" xfId="1634" builtinId="9" hidden="1"/>
    <cellStyle name="Followed Hyperlink" xfId="1636" builtinId="9" hidden="1"/>
    <cellStyle name="Followed Hyperlink" xfId="1638" builtinId="9" hidden="1"/>
    <cellStyle name="Followed Hyperlink" xfId="1640" builtinId="9" hidden="1"/>
    <cellStyle name="Followed Hyperlink" xfId="1642" builtinId="9" hidden="1"/>
    <cellStyle name="Followed Hyperlink" xfId="1644" builtinId="9" hidden="1"/>
    <cellStyle name="Followed Hyperlink" xfId="1646" builtinId="9" hidden="1"/>
    <cellStyle name="Followed Hyperlink" xfId="1648" builtinId="9" hidden="1"/>
    <cellStyle name="Followed Hyperlink" xfId="1650" builtinId="9" hidden="1"/>
    <cellStyle name="Followed Hyperlink" xfId="1652" builtinId="9" hidden="1"/>
    <cellStyle name="Followed Hyperlink" xfId="1654" builtinId="9" hidden="1"/>
    <cellStyle name="Followed Hyperlink" xfId="1656" builtinId="9" hidden="1"/>
    <cellStyle name="Followed Hyperlink" xfId="1658" builtinId="9" hidden="1"/>
    <cellStyle name="Followed Hyperlink" xfId="1660" builtinId="9" hidden="1"/>
    <cellStyle name="Followed Hyperlink" xfId="1662" builtinId="9" hidden="1"/>
    <cellStyle name="Followed Hyperlink" xfId="1664" builtinId="9" hidden="1"/>
    <cellStyle name="Followed Hyperlink" xfId="1666" builtinId="9" hidden="1"/>
    <cellStyle name="Followed Hyperlink" xfId="1668" builtinId="9" hidden="1"/>
    <cellStyle name="Followed Hyperlink" xfId="1670" builtinId="9" hidden="1"/>
    <cellStyle name="Followed Hyperlink" xfId="1672" builtinId="9" hidden="1"/>
    <cellStyle name="Followed Hyperlink" xfId="1712" builtinId="9" hidden="1"/>
    <cellStyle name="Followed Hyperlink" xfId="1713" builtinId="9" hidden="1"/>
    <cellStyle name="Followed Hyperlink" xfId="1714" builtinId="9" hidden="1"/>
    <cellStyle name="Followed Hyperlink" xfId="1715" builtinId="9" hidden="1"/>
    <cellStyle name="Followed Hyperlink" xfId="1716" builtinId="9" hidden="1"/>
    <cellStyle name="Followed Hyperlink" xfId="1717" builtinId="9" hidden="1"/>
    <cellStyle name="Followed Hyperlink" xfId="1718" builtinId="9" hidden="1"/>
    <cellStyle name="Followed Hyperlink" xfId="1719" builtinId="9" hidden="1"/>
    <cellStyle name="Followed Hyperlink" xfId="1720" builtinId="9" hidden="1"/>
    <cellStyle name="Followed Hyperlink" xfId="1721" builtinId="9" hidden="1"/>
    <cellStyle name="Followed Hyperlink" xfId="1722" builtinId="9" hidden="1"/>
    <cellStyle name="Followed Hyperlink" xfId="1723" builtinId="9" hidden="1"/>
    <cellStyle name="Followed Hyperlink" xfId="1724" builtinId="9" hidden="1"/>
    <cellStyle name="Followed Hyperlink" xfId="1725" builtinId="9" hidden="1"/>
    <cellStyle name="Followed Hyperlink" xfId="1726" builtinId="9" hidden="1"/>
    <cellStyle name="Followed Hyperlink" xfId="1727" builtinId="9" hidden="1"/>
    <cellStyle name="Followed Hyperlink" xfId="1728" builtinId="9" hidden="1"/>
    <cellStyle name="Followed Hyperlink" xfId="1729" builtinId="9" hidden="1"/>
    <cellStyle name="Followed Hyperlink" xfId="1730" builtinId="9" hidden="1"/>
    <cellStyle name="Followed Hyperlink" xfId="1731" builtinId="9" hidden="1"/>
    <cellStyle name="Followed Hyperlink" xfId="1732" builtinId="9" hidden="1"/>
    <cellStyle name="Followed Hyperlink" xfId="1733" builtinId="9" hidden="1"/>
    <cellStyle name="Followed Hyperlink" xfId="1734" builtinId="9" hidden="1"/>
    <cellStyle name="Followed Hyperlink" xfId="1735" builtinId="9" hidden="1"/>
    <cellStyle name="Followed Hyperlink" xfId="1736" builtinId="9" hidden="1"/>
    <cellStyle name="Followed Hyperlink" xfId="1737" builtinId="9" hidden="1"/>
    <cellStyle name="Followed Hyperlink" xfId="1738" builtinId="9" hidden="1"/>
    <cellStyle name="Followed Hyperlink" xfId="1739" builtinId="9" hidden="1"/>
    <cellStyle name="Followed Hyperlink" xfId="1740" builtinId="9" hidden="1"/>
    <cellStyle name="Followed Hyperlink" xfId="1741" builtinId="9" hidden="1"/>
    <cellStyle name="Followed Hyperlink" xfId="1742" builtinId="9" hidden="1"/>
    <cellStyle name="Followed Hyperlink" xfId="1743" builtinId="9" hidden="1"/>
    <cellStyle name="Followed Hyperlink" xfId="1744" builtinId="9" hidden="1"/>
    <cellStyle name="Followed Hyperlink" xfId="1745" builtinId="9" hidden="1"/>
    <cellStyle name="Followed Hyperlink" xfId="1746" builtinId="9" hidden="1"/>
    <cellStyle name="Followed Hyperlink" xfId="1747" builtinId="9" hidden="1"/>
    <cellStyle name="Followed Hyperlink" xfId="1748" builtinId="9" hidden="1"/>
    <cellStyle name="Followed Hyperlink" xfId="1749" builtinId="9" hidden="1"/>
    <cellStyle name="Followed Hyperlink" xfId="1750" builtinId="9" hidden="1"/>
    <cellStyle name="Followed Hyperlink" xfId="1751" builtinId="9" hidden="1"/>
    <cellStyle name="Followed Hyperlink" xfId="1752" builtinId="9" hidden="1"/>
    <cellStyle name="Followed Hyperlink" xfId="1753" builtinId="9" hidden="1"/>
    <cellStyle name="Followed Hyperlink" xfId="1754" builtinId="9" hidden="1"/>
    <cellStyle name="Followed Hyperlink" xfId="1755" builtinId="9" hidden="1"/>
    <cellStyle name="Followed Hyperlink" xfId="1756" builtinId="9" hidden="1"/>
    <cellStyle name="Followed Hyperlink" xfId="1757" builtinId="9" hidden="1"/>
    <cellStyle name="Followed Hyperlink" xfId="1758" builtinId="9" hidden="1"/>
    <cellStyle name="Followed Hyperlink" xfId="1759" builtinId="9" hidden="1"/>
    <cellStyle name="Followed Hyperlink" xfId="1760" builtinId="9" hidden="1"/>
    <cellStyle name="Followed Hyperlink" xfId="1761" builtinId="9" hidden="1"/>
    <cellStyle name="Followed Hyperlink" xfId="1762" builtinId="9" hidden="1"/>
    <cellStyle name="Followed Hyperlink" xfId="1763" builtinId="9" hidden="1"/>
    <cellStyle name="Followed Hyperlink" xfId="1764" builtinId="9" hidden="1"/>
    <cellStyle name="Followed Hyperlink" xfId="1765" builtinId="9" hidden="1"/>
    <cellStyle name="Followed Hyperlink" xfId="1766" builtinId="9" hidden="1"/>
    <cellStyle name="Followed Hyperlink" xfId="1767" builtinId="9" hidden="1"/>
    <cellStyle name="Followed Hyperlink" xfId="1768" builtinId="9" hidden="1"/>
    <cellStyle name="Followed Hyperlink" xfId="1769" builtinId="9" hidden="1"/>
    <cellStyle name="Followed Hyperlink" xfId="1770" builtinId="9" hidden="1"/>
    <cellStyle name="Followed Hyperlink" xfId="1771" builtinId="9" hidden="1"/>
    <cellStyle name="Followed Hyperlink" xfId="1772" builtinId="9" hidden="1"/>
    <cellStyle name="Followed Hyperlink" xfId="1773" builtinId="9" hidden="1"/>
    <cellStyle name="Followed Hyperlink" xfId="1774" builtinId="9" hidden="1"/>
    <cellStyle name="Followed Hyperlink" xfId="1775" builtinId="9" hidden="1"/>
    <cellStyle name="Followed Hyperlink" xfId="1777" builtinId="9" hidden="1"/>
    <cellStyle name="Followed Hyperlink" xfId="1778" builtinId="9" hidden="1"/>
    <cellStyle name="Followed Hyperlink" xfId="1779" builtinId="9" hidden="1"/>
    <cellStyle name="Followed Hyperlink" xfId="1780" builtinId="9" hidden="1"/>
    <cellStyle name="Followed Hyperlink" xfId="1781" builtinId="9" hidden="1"/>
    <cellStyle name="Followed Hyperlink" xfId="1782" builtinId="9" hidden="1"/>
    <cellStyle name="Followed Hyperlink" xfId="1783" builtinId="9" hidden="1"/>
    <cellStyle name="Followed Hyperlink" xfId="1784" builtinId="9" hidden="1"/>
    <cellStyle name="Followed Hyperlink" xfId="1785" builtinId="9" hidden="1"/>
    <cellStyle name="Followed Hyperlink" xfId="1786" builtinId="9" hidden="1"/>
    <cellStyle name="Followed Hyperlink" xfId="1787" builtinId="9" hidden="1"/>
    <cellStyle name="Followed Hyperlink" xfId="1788" builtinId="9" hidden="1"/>
    <cellStyle name="Followed Hyperlink" xfId="1789" builtinId="9" hidden="1"/>
    <cellStyle name="Followed Hyperlink" xfId="1790" builtinId="9" hidden="1"/>
    <cellStyle name="Followed Hyperlink" xfId="1791" builtinId="9" hidden="1"/>
    <cellStyle name="Followed Hyperlink" xfId="1792" builtinId="9" hidden="1"/>
    <cellStyle name="Followed Hyperlink" xfId="1793" builtinId="9" hidden="1"/>
    <cellStyle name="Followed Hyperlink" xfId="1794" builtinId="9" hidden="1"/>
    <cellStyle name="Followed Hyperlink" xfId="1795" builtinId="9" hidden="1"/>
    <cellStyle name="Followed Hyperlink" xfId="1796" builtinId="9" hidden="1"/>
    <cellStyle name="Followed Hyperlink" xfId="1797" builtinId="9" hidden="1"/>
    <cellStyle name="Followed Hyperlink" xfId="1798" builtinId="9" hidden="1"/>
    <cellStyle name="Followed Hyperlink" xfId="1799" builtinId="9" hidden="1"/>
    <cellStyle name="Followed Hyperlink" xfId="1800" builtinId="9" hidden="1"/>
    <cellStyle name="Followed Hyperlink" xfId="1801" builtinId="9" hidden="1"/>
    <cellStyle name="Followed Hyperlink" xfId="1802" builtinId="9" hidden="1"/>
    <cellStyle name="Followed Hyperlink" xfId="1803" builtinId="9" hidden="1"/>
    <cellStyle name="Followed Hyperlink" xfId="1804" builtinId="9" hidden="1"/>
    <cellStyle name="Followed Hyperlink" xfId="1805" builtinId="9" hidden="1"/>
    <cellStyle name="Followed Hyperlink" xfId="1806" builtinId="9" hidden="1"/>
    <cellStyle name="Followed Hyperlink" xfId="1807" builtinId="9" hidden="1"/>
    <cellStyle name="Followed Hyperlink" xfId="1808" builtinId="9" hidden="1"/>
    <cellStyle name="Followed Hyperlink" xfId="1809" builtinId="9" hidden="1"/>
    <cellStyle name="Followed Hyperlink" xfId="1810" builtinId="9" hidden="1"/>
    <cellStyle name="Followed Hyperlink" xfId="1811" builtinId="9" hidden="1"/>
    <cellStyle name="Followed Hyperlink" xfId="1812" builtinId="9" hidden="1"/>
    <cellStyle name="Followed Hyperlink" xfId="1813" builtinId="9" hidden="1"/>
    <cellStyle name="Followed Hyperlink" xfId="1814" builtinId="9" hidden="1"/>
    <cellStyle name="Followed Hyperlink" xfId="1815" builtinId="9" hidden="1"/>
    <cellStyle name="Followed Hyperlink" xfId="1816" builtinId="9" hidden="1"/>
    <cellStyle name="Followed Hyperlink" xfId="1817" builtinId="9" hidden="1"/>
    <cellStyle name="Followed Hyperlink" xfId="1818" builtinId="9" hidden="1"/>
    <cellStyle name="Followed Hyperlink" xfId="1819" builtinId="9" hidden="1"/>
    <cellStyle name="Followed Hyperlink" xfId="1820" builtinId="9" hidden="1"/>
    <cellStyle name="Followed Hyperlink" xfId="1821" builtinId="9" hidden="1"/>
    <cellStyle name="Followed Hyperlink" xfId="1822" builtinId="9" hidden="1"/>
    <cellStyle name="Followed Hyperlink" xfId="1823" builtinId="9" hidden="1"/>
    <cellStyle name="Followed Hyperlink" xfId="1824" builtinId="9" hidden="1"/>
    <cellStyle name="Followed Hyperlink" xfId="1825" builtinId="9" hidden="1"/>
    <cellStyle name="Followed Hyperlink" xfId="1826" builtinId="9" hidden="1"/>
    <cellStyle name="Followed Hyperlink" xfId="1827" builtinId="9" hidden="1"/>
    <cellStyle name="Followed Hyperlink" xfId="1828" builtinId="9" hidden="1"/>
    <cellStyle name="Followed Hyperlink" xfId="1829" builtinId="9" hidden="1"/>
    <cellStyle name="Followed Hyperlink" xfId="1830" builtinId="9" hidden="1"/>
    <cellStyle name="Followed Hyperlink" xfId="1831" builtinId="9" hidden="1"/>
    <cellStyle name="Followed Hyperlink" xfId="1832" builtinId="9" hidden="1"/>
    <cellStyle name="Followed Hyperlink" xfId="1833" builtinId="9" hidden="1"/>
    <cellStyle name="Followed Hyperlink" xfId="1834" builtinId="9" hidden="1"/>
    <cellStyle name="Followed Hyperlink" xfId="1835" builtinId="9" hidden="1"/>
    <cellStyle name="Followed Hyperlink" xfId="1836" builtinId="9" hidden="1"/>
    <cellStyle name="Followed Hyperlink" xfId="1837" builtinId="9" hidden="1"/>
    <cellStyle name="Followed Hyperlink" xfId="1838" builtinId="9" hidden="1"/>
    <cellStyle name="Followed Hyperlink" xfId="1839" builtinId="9" hidden="1"/>
    <cellStyle name="Followed Hyperlink" xfId="1840" builtinId="9" hidden="1"/>
    <cellStyle name="Followed Hyperlink" xfId="1841" builtinId="9" hidden="1"/>
    <cellStyle name="Followed Hyperlink" xfId="1842" builtinId="9" hidden="1"/>
    <cellStyle name="Followed Hyperlink" xfId="1843" builtinId="9" hidden="1"/>
    <cellStyle name="Followed Hyperlink" xfId="1844" builtinId="9" hidden="1"/>
    <cellStyle name="Followed Hyperlink" xfId="1845" builtinId="9" hidden="1"/>
    <cellStyle name="Followed Hyperlink" xfId="1846" builtinId="9" hidden="1"/>
    <cellStyle name="Followed Hyperlink" xfId="1847" builtinId="9" hidden="1"/>
    <cellStyle name="Followed Hyperlink" xfId="1848" builtinId="9" hidden="1"/>
    <cellStyle name="Followed Hyperlink" xfId="1849" builtinId="9" hidden="1"/>
    <cellStyle name="Followed Hyperlink" xfId="1850" builtinId="9" hidden="1"/>
    <cellStyle name="Followed Hyperlink" xfId="1851" builtinId="9" hidden="1"/>
    <cellStyle name="Followed Hyperlink" xfId="1852" builtinId="9" hidden="1"/>
    <cellStyle name="Followed Hyperlink" xfId="1853" builtinId="9" hidden="1"/>
    <cellStyle name="Followed Hyperlink" xfId="1854" builtinId="9" hidden="1"/>
    <cellStyle name="Followed Hyperlink" xfId="1855" builtinId="9" hidden="1"/>
    <cellStyle name="Followed Hyperlink" xfId="1856" builtinId="9" hidden="1"/>
    <cellStyle name="Followed Hyperlink" xfId="1857" builtinId="9" hidden="1"/>
    <cellStyle name="Followed Hyperlink" xfId="1858" builtinId="9" hidden="1"/>
    <cellStyle name="Followed Hyperlink" xfId="1859" builtinId="9" hidden="1"/>
    <cellStyle name="Followed Hyperlink" xfId="1860" builtinId="9" hidden="1"/>
    <cellStyle name="Followed Hyperlink" xfId="1861" builtinId="9" hidden="1"/>
    <cellStyle name="Followed Hyperlink" xfId="1862" builtinId="9" hidden="1"/>
    <cellStyle name="Followed Hyperlink" xfId="1863" builtinId="9" hidden="1"/>
    <cellStyle name="Followed Hyperlink" xfId="1864" builtinId="9" hidden="1"/>
    <cellStyle name="Followed Hyperlink" xfId="1865" builtinId="9" hidden="1"/>
    <cellStyle name="Followed Hyperlink" xfId="1866" builtinId="9" hidden="1"/>
    <cellStyle name="Followed Hyperlink" xfId="1867" builtinId="9" hidden="1"/>
    <cellStyle name="Followed Hyperlink" xfId="1868" builtinId="9" hidden="1"/>
    <cellStyle name="Followed Hyperlink" xfId="1869" builtinId="9" hidden="1"/>
    <cellStyle name="Followed Hyperlink" xfId="1870" builtinId="9" hidden="1"/>
    <cellStyle name="Followed Hyperlink" xfId="1871" builtinId="9" hidden="1"/>
    <cellStyle name="Followed Hyperlink" xfId="1872" builtinId="9" hidden="1"/>
    <cellStyle name="Followed Hyperlink" xfId="1873" builtinId="9" hidden="1"/>
    <cellStyle name="Followed Hyperlink" xfId="1874" builtinId="9" hidden="1"/>
    <cellStyle name="Followed Hyperlink" xfId="1875" builtinId="9" hidden="1"/>
    <cellStyle name="Followed Hyperlink" xfId="1876" builtinId="9" hidden="1"/>
    <cellStyle name="Followed Hyperlink" xfId="1877" builtinId="9" hidden="1"/>
    <cellStyle name="Followed Hyperlink" xfId="1878" builtinId="9" hidden="1"/>
    <cellStyle name="Followed Hyperlink" xfId="1879" builtinId="9" hidden="1"/>
    <cellStyle name="Followed Hyperlink" xfId="1880" builtinId="9" hidden="1"/>
    <cellStyle name="Followed Hyperlink" xfId="1881" builtinId="9" hidden="1"/>
    <cellStyle name="Followed Hyperlink" xfId="1882" builtinId="9" hidden="1"/>
    <cellStyle name="Followed Hyperlink" xfId="1883" builtinId="9" hidden="1"/>
    <cellStyle name="Followed Hyperlink" xfId="1884" builtinId="9" hidden="1"/>
    <cellStyle name="Followed Hyperlink" xfId="1885" builtinId="9" hidden="1"/>
    <cellStyle name="Followed Hyperlink" xfId="1886" builtinId="9" hidden="1"/>
    <cellStyle name="Followed Hyperlink" xfId="1887" builtinId="9" hidden="1"/>
    <cellStyle name="Followed Hyperlink" xfId="1888" builtinId="9" hidden="1"/>
    <cellStyle name="Followed Hyperlink" xfId="1889" builtinId="9" hidden="1"/>
    <cellStyle name="Followed Hyperlink" xfId="1890" builtinId="9" hidden="1"/>
    <cellStyle name="Followed Hyperlink" xfId="1891" builtinId="9" hidden="1"/>
    <cellStyle name="Followed Hyperlink" xfId="1892" builtinId="9" hidden="1"/>
    <cellStyle name="Followed Hyperlink" xfId="1893" builtinId="9" hidden="1"/>
    <cellStyle name="Followed Hyperlink" xfId="1894" builtinId="9" hidden="1"/>
    <cellStyle name="Followed Hyperlink" xfId="1895" builtinId="9" hidden="1"/>
    <cellStyle name="Followed Hyperlink" xfId="1896" builtinId="9" hidden="1"/>
    <cellStyle name="Followed Hyperlink" xfId="1897" builtinId="9" hidden="1"/>
    <cellStyle name="Followed Hyperlink" xfId="1898" builtinId="9" hidden="1"/>
    <cellStyle name="Followed Hyperlink" xfId="1899" builtinId="9" hidden="1"/>
    <cellStyle name="Followed Hyperlink" xfId="1900" builtinId="9" hidden="1"/>
    <cellStyle name="Followed Hyperlink" xfId="1901" builtinId="9" hidden="1"/>
    <cellStyle name="Followed Hyperlink" xfId="1902" builtinId="9" hidden="1"/>
    <cellStyle name="Followed Hyperlink" xfId="1903" builtinId="9" hidden="1"/>
    <cellStyle name="Followed Hyperlink" xfId="1904" builtinId="9" hidden="1"/>
    <cellStyle name="Followed Hyperlink" xfId="1905" builtinId="9" hidden="1"/>
    <cellStyle name="Followed Hyperlink" xfId="1906" builtinId="9" hidden="1"/>
    <cellStyle name="Followed Hyperlink" xfId="1907" builtinId="9" hidden="1"/>
    <cellStyle name="Followed Hyperlink" xfId="1908" builtinId="9" hidden="1"/>
    <cellStyle name="Followed Hyperlink" xfId="1909" builtinId="9" hidden="1"/>
    <cellStyle name="Followed Hyperlink" xfId="1910" builtinId="9" hidden="1"/>
    <cellStyle name="Followed Hyperlink" xfId="1911" builtinId="9" hidden="1"/>
    <cellStyle name="Followed Hyperlink" xfId="1912" builtinId="9" hidden="1"/>
    <cellStyle name="Followed Hyperlink" xfId="1913" builtinId="9" hidden="1"/>
    <cellStyle name="Followed Hyperlink" xfId="1914" builtinId="9" hidden="1"/>
    <cellStyle name="Followed Hyperlink" xfId="1915" builtinId="9" hidden="1"/>
    <cellStyle name="Followed Hyperlink" xfId="1916" builtinId="9" hidden="1"/>
    <cellStyle name="Followed Hyperlink" xfId="1917" builtinId="9" hidden="1"/>
    <cellStyle name="Followed Hyperlink" xfId="1918" builtinId="9" hidden="1"/>
    <cellStyle name="Followed Hyperlink" xfId="1919" builtinId="9" hidden="1"/>
    <cellStyle name="Followed Hyperlink" xfId="1920" builtinId="9" hidden="1"/>
    <cellStyle name="Followed Hyperlink" xfId="1921" builtinId="9" hidden="1"/>
    <cellStyle name="Followed Hyperlink" xfId="1922" builtinId="9" hidden="1"/>
    <cellStyle name="Followed Hyperlink" xfId="1923" builtinId="9" hidden="1"/>
    <cellStyle name="Followed Hyperlink" xfId="1924" builtinId="9" hidden="1"/>
    <cellStyle name="Followed Hyperlink" xfId="1925" builtinId="9" hidden="1"/>
    <cellStyle name="Followed Hyperlink" xfId="1926" builtinId="9" hidden="1"/>
    <cellStyle name="Followed Hyperlink" xfId="1927" builtinId="9" hidden="1"/>
    <cellStyle name="Followed Hyperlink" xfId="1928" builtinId="9" hidden="1"/>
    <cellStyle name="Followed Hyperlink" xfId="1929" builtinId="9" hidden="1"/>
    <cellStyle name="Followed Hyperlink" xfId="1930" builtinId="9" hidden="1"/>
    <cellStyle name="Followed Hyperlink" xfId="1931" builtinId="9" hidden="1"/>
    <cellStyle name="Followed Hyperlink" xfId="1932" builtinId="9" hidden="1"/>
    <cellStyle name="Followed Hyperlink" xfId="1933" builtinId="9" hidden="1"/>
    <cellStyle name="Followed Hyperlink" xfId="1934" builtinId="9" hidden="1"/>
    <cellStyle name="Followed Hyperlink" xfId="1935" builtinId="9" hidden="1"/>
    <cellStyle name="Followed Hyperlink" xfId="1936" builtinId="9" hidden="1"/>
    <cellStyle name="Followed Hyperlink" xfId="1937" builtinId="9" hidden="1"/>
    <cellStyle name="Followed Hyperlink" xfId="1938" builtinId="9" hidden="1"/>
    <cellStyle name="Followed Hyperlink" xfId="1939" builtinId="9" hidden="1"/>
    <cellStyle name="Followed Hyperlink" xfId="1940" builtinId="9" hidden="1"/>
    <cellStyle name="Followed Hyperlink" xfId="1941" builtinId="9" hidden="1"/>
    <cellStyle name="Followed Hyperlink" xfId="1942" builtinId="9" hidden="1"/>
    <cellStyle name="Followed Hyperlink" xfId="1943" builtinId="9" hidden="1"/>
    <cellStyle name="Followed Hyperlink" xfId="1944" builtinId="9" hidden="1"/>
    <cellStyle name="Followed Hyperlink" xfId="1945" builtinId="9" hidden="1"/>
    <cellStyle name="Followed Hyperlink" xfId="1946" builtinId="9" hidden="1"/>
    <cellStyle name="Followed Hyperlink" xfId="1947" builtinId="9" hidden="1"/>
    <cellStyle name="Followed Hyperlink" xfId="1948" builtinId="9" hidden="1"/>
    <cellStyle name="Followed Hyperlink" xfId="1949" builtinId="9" hidden="1"/>
    <cellStyle name="Followed Hyperlink" xfId="1950" builtinId="9" hidden="1"/>
    <cellStyle name="Followed Hyperlink" xfId="1951" builtinId="9" hidden="1"/>
    <cellStyle name="Followed Hyperlink" xfId="1952" builtinId="9" hidden="1"/>
    <cellStyle name="Followed Hyperlink" xfId="1953" builtinId="9" hidden="1"/>
    <cellStyle name="Followed Hyperlink" xfId="1954" builtinId="9" hidden="1"/>
    <cellStyle name="Followed Hyperlink" xfId="1955" builtinId="9" hidden="1"/>
    <cellStyle name="Followed Hyperlink" xfId="1956" builtinId="9" hidden="1"/>
    <cellStyle name="Followed Hyperlink" xfId="1957" builtinId="9" hidden="1"/>
    <cellStyle name="Followed Hyperlink" xfId="1958" builtinId="9" hidden="1"/>
    <cellStyle name="Followed Hyperlink" xfId="1959" builtinId="9" hidden="1"/>
    <cellStyle name="Followed Hyperlink" xfId="1960" builtinId="9" hidden="1"/>
    <cellStyle name="Followed Hyperlink" xfId="1961" builtinId="9" hidden="1"/>
    <cellStyle name="Followed Hyperlink" xfId="1962" builtinId="9" hidden="1"/>
    <cellStyle name="Followed Hyperlink" xfId="1963" builtinId="9" hidden="1"/>
    <cellStyle name="Followed Hyperlink" xfId="1964" builtinId="9" hidden="1"/>
    <cellStyle name="Followed Hyperlink" xfId="1965" builtinId="9" hidden="1"/>
    <cellStyle name="Followed Hyperlink" xfId="1966" builtinId="9" hidden="1"/>
    <cellStyle name="Followed Hyperlink" xfId="1967" builtinId="9" hidden="1"/>
    <cellStyle name="Followed Hyperlink" xfId="1968" builtinId="9" hidden="1"/>
    <cellStyle name="Followed Hyperlink" xfId="1969" builtinId="9" hidden="1"/>
    <cellStyle name="Followed Hyperlink" xfId="1970" builtinId="9" hidden="1"/>
    <cellStyle name="Followed Hyperlink" xfId="1971" builtinId="9" hidden="1"/>
    <cellStyle name="Followed Hyperlink" xfId="1972" builtinId="9" hidden="1"/>
    <cellStyle name="Followed Hyperlink" xfId="1973" builtinId="9" hidden="1"/>
    <cellStyle name="Followed Hyperlink" xfId="1974" builtinId="9" hidden="1"/>
    <cellStyle name="Followed Hyperlink" xfId="1975" builtinId="9" hidden="1"/>
    <cellStyle name="Followed Hyperlink" xfId="1976" builtinId="9" hidden="1"/>
    <cellStyle name="Followed Hyperlink" xfId="1977" builtinId="9" hidden="1"/>
    <cellStyle name="Followed Hyperlink" xfId="1978" builtinId="9" hidden="1"/>
    <cellStyle name="Followed Hyperlink" xfId="1979" builtinId="9" hidden="1"/>
    <cellStyle name="Followed Hyperlink" xfId="1980" builtinId="9" hidden="1"/>
    <cellStyle name="Followed Hyperlink" xfId="1981" builtinId="9" hidden="1"/>
    <cellStyle name="Followed Hyperlink" xfId="1982" builtinId="9" hidden="1"/>
    <cellStyle name="Followed Hyperlink" xfId="1983" builtinId="9" hidden="1"/>
    <cellStyle name="Followed Hyperlink" xfId="1984" builtinId="9" hidden="1"/>
    <cellStyle name="Followed Hyperlink" xfId="1985" builtinId="9" hidden="1"/>
    <cellStyle name="Followed Hyperlink" xfId="1986" builtinId="9" hidden="1"/>
    <cellStyle name="Followed Hyperlink" xfId="1987" builtinId="9" hidden="1"/>
    <cellStyle name="Followed Hyperlink" xfId="1988" builtinId="9" hidden="1"/>
    <cellStyle name="Followed Hyperlink" xfId="1989" builtinId="9" hidden="1"/>
    <cellStyle name="Followed Hyperlink" xfId="1990" builtinId="9" hidden="1"/>
    <cellStyle name="Followed Hyperlink" xfId="1991" builtinId="9" hidden="1"/>
    <cellStyle name="Followed Hyperlink" xfId="1992" builtinId="9" hidden="1"/>
    <cellStyle name="Followed Hyperlink" xfId="1993" builtinId="9" hidden="1"/>
    <cellStyle name="Followed Hyperlink" xfId="1994" builtinId="9" hidden="1"/>
    <cellStyle name="Followed Hyperlink" xfId="1995" builtinId="9" hidden="1"/>
    <cellStyle name="Followed Hyperlink" xfId="1996" builtinId="9" hidden="1"/>
    <cellStyle name="Followed Hyperlink" xfId="1997" builtinId="9" hidden="1"/>
    <cellStyle name="Followed Hyperlink" xfId="1998" builtinId="9" hidden="1"/>
    <cellStyle name="Followed Hyperlink" xfId="1999" builtinId="9" hidden="1"/>
    <cellStyle name="Followed Hyperlink" xfId="2000" builtinId="9" hidden="1"/>
    <cellStyle name="Followed Hyperlink" xfId="2001" builtinId="9" hidden="1"/>
    <cellStyle name="Followed Hyperlink" xfId="2002" builtinId="9" hidden="1"/>
    <cellStyle name="Followed Hyperlink" xfId="2003" builtinId="9" hidden="1"/>
    <cellStyle name="Followed Hyperlink" xfId="2004" builtinId="9" hidden="1"/>
    <cellStyle name="Followed Hyperlink" xfId="2005" builtinId="9" hidden="1"/>
    <cellStyle name="Followed Hyperlink" xfId="2006" builtinId="9" hidden="1"/>
    <cellStyle name="Followed Hyperlink" xfId="2007" builtinId="9" hidden="1"/>
    <cellStyle name="Followed Hyperlink" xfId="2008" builtinId="9" hidden="1"/>
    <cellStyle name="Followed Hyperlink" xfId="2009" builtinId="9" hidden="1"/>
    <cellStyle name="Followed Hyperlink" xfId="2010" builtinId="9" hidden="1"/>
    <cellStyle name="Followed Hyperlink" xfId="2011" builtinId="9" hidden="1"/>
    <cellStyle name="Followed Hyperlink" xfId="2012" builtinId="9" hidden="1"/>
    <cellStyle name="Followed Hyperlink" xfId="2013" builtinId="9" hidden="1"/>
    <cellStyle name="Followed Hyperlink" xfId="2014"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0" builtinId="9" hidden="1"/>
    <cellStyle name="Followed Hyperlink" xfId="2021" builtinId="9" hidden="1"/>
    <cellStyle name="Followed Hyperlink" xfId="2022" builtinId="9" hidden="1"/>
    <cellStyle name="Followed Hyperlink" xfId="2023" builtinId="9" hidden="1"/>
    <cellStyle name="Followed Hyperlink" xfId="2024" builtinId="9" hidden="1"/>
    <cellStyle name="Followed Hyperlink" xfId="2025" builtinId="9" hidden="1"/>
    <cellStyle name="Followed Hyperlink" xfId="2026" builtinId="9" hidden="1"/>
    <cellStyle name="Followed Hyperlink" xfId="2027" builtinId="9" hidden="1"/>
    <cellStyle name="Followed Hyperlink" xfId="2028" builtinId="9" hidden="1"/>
    <cellStyle name="Followed Hyperlink" xfId="2029" builtinId="9" hidden="1"/>
    <cellStyle name="Followed Hyperlink" xfId="2030" builtinId="9" hidden="1"/>
    <cellStyle name="Followed Hyperlink" xfId="2031" builtinId="9" hidden="1"/>
    <cellStyle name="Followed Hyperlink" xfId="2032" builtinId="9" hidden="1"/>
    <cellStyle name="Followed Hyperlink" xfId="2033" builtinId="9" hidden="1"/>
    <cellStyle name="Followed Hyperlink" xfId="2034" builtinId="9" hidden="1"/>
    <cellStyle name="Followed Hyperlink" xfId="2035" builtinId="9" hidden="1"/>
    <cellStyle name="Followed Hyperlink" xfId="2036" builtinId="9" hidden="1"/>
    <cellStyle name="Followed Hyperlink" xfId="2037" builtinId="9" hidden="1"/>
    <cellStyle name="Followed Hyperlink" xfId="2038" builtinId="9" hidden="1"/>
    <cellStyle name="Followed Hyperlink" xfId="2039" builtinId="9" hidden="1"/>
    <cellStyle name="Followed Hyperlink" xfId="2040" builtinId="9" hidden="1"/>
    <cellStyle name="Followed Hyperlink" xfId="2041" builtinId="9" hidden="1"/>
    <cellStyle name="Followed Hyperlink" xfId="2042" builtinId="9" hidden="1"/>
    <cellStyle name="Followed Hyperlink" xfId="2043" builtinId="9" hidden="1"/>
    <cellStyle name="Followed Hyperlink" xfId="2044" builtinId="9" hidden="1"/>
    <cellStyle name="Followed Hyperlink" xfId="2045" builtinId="9" hidden="1"/>
    <cellStyle name="Followed Hyperlink" xfId="2046" builtinId="9" hidden="1"/>
    <cellStyle name="Followed Hyperlink" xfId="2047" builtinId="9" hidden="1"/>
    <cellStyle name="Followed Hyperlink" xfId="2048" builtinId="9" hidden="1"/>
    <cellStyle name="Followed Hyperlink" xfId="2049" builtinId="9" hidden="1"/>
    <cellStyle name="Followed Hyperlink" xfId="2050" builtinId="9" hidden="1"/>
    <cellStyle name="Followed Hyperlink" xfId="2051" builtinId="9" hidden="1"/>
    <cellStyle name="Followed Hyperlink" xfId="2052" builtinId="9" hidden="1"/>
    <cellStyle name="Followed Hyperlink" xfId="2053" builtinId="9" hidden="1"/>
    <cellStyle name="Followed Hyperlink" xfId="2054" builtinId="9" hidden="1"/>
    <cellStyle name="Followed Hyperlink" xfId="2055" builtinId="9" hidden="1"/>
    <cellStyle name="Followed Hyperlink" xfId="2056" builtinId="9" hidden="1"/>
    <cellStyle name="Followed Hyperlink" xfId="2057" builtinId="9" hidden="1"/>
    <cellStyle name="Followed Hyperlink" xfId="2058" builtinId="9" hidden="1"/>
    <cellStyle name="Followed Hyperlink" xfId="2059" builtinId="9" hidden="1"/>
    <cellStyle name="Followed Hyperlink" xfId="2060" builtinId="9" hidden="1"/>
    <cellStyle name="Followed Hyperlink" xfId="2061" builtinId="9" hidden="1"/>
    <cellStyle name="Followed Hyperlink" xfId="2062" builtinId="9" hidden="1"/>
    <cellStyle name="Followed Hyperlink" xfId="2063" builtinId="9" hidden="1"/>
    <cellStyle name="Followed Hyperlink" xfId="2064" builtinId="9" hidden="1"/>
    <cellStyle name="Followed Hyperlink" xfId="2065" builtinId="9" hidden="1"/>
    <cellStyle name="Followed Hyperlink" xfId="2066" builtinId="9" hidden="1"/>
    <cellStyle name="Followed Hyperlink" xfId="2067" builtinId="9" hidden="1"/>
    <cellStyle name="Followed Hyperlink" xfId="2068" builtinId="9" hidden="1"/>
    <cellStyle name="Followed Hyperlink" xfId="2069" builtinId="9" hidden="1"/>
    <cellStyle name="Followed Hyperlink" xfId="2070" builtinId="9" hidden="1"/>
    <cellStyle name="Followed Hyperlink" xfId="2071" builtinId="9" hidden="1"/>
    <cellStyle name="Followed Hyperlink" xfId="2072" builtinId="9" hidden="1"/>
    <cellStyle name="Followed Hyperlink" xfId="2073" builtinId="9" hidden="1"/>
    <cellStyle name="Followed Hyperlink" xfId="2074" builtinId="9" hidden="1"/>
    <cellStyle name="Followed Hyperlink" xfId="2075" builtinId="9" hidden="1"/>
    <cellStyle name="Followed Hyperlink" xfId="2076" builtinId="9" hidden="1"/>
    <cellStyle name="Followed Hyperlink" xfId="2077" builtinId="9" hidden="1"/>
    <cellStyle name="Followed Hyperlink" xfId="2078" builtinId="9" hidden="1"/>
    <cellStyle name="Followed Hyperlink" xfId="2079" builtinId="9" hidden="1"/>
    <cellStyle name="Followed Hyperlink" xfId="2080" builtinId="9" hidden="1"/>
    <cellStyle name="Followed Hyperlink" xfId="2081" builtinId="9" hidden="1"/>
    <cellStyle name="Followed Hyperlink" xfId="2082" builtinId="9" hidden="1"/>
    <cellStyle name="Followed Hyperlink" xfId="2083" builtinId="9" hidden="1"/>
    <cellStyle name="Followed Hyperlink" xfId="2084" builtinId="9" hidden="1"/>
    <cellStyle name="Followed Hyperlink" xfId="2085" builtinId="9" hidden="1"/>
    <cellStyle name="Followed Hyperlink" xfId="2086" builtinId="9" hidden="1"/>
    <cellStyle name="Followed Hyperlink" xfId="2087" builtinId="9" hidden="1"/>
    <cellStyle name="Followed Hyperlink" xfId="2088" builtinId="9" hidden="1"/>
    <cellStyle name="Followed Hyperlink" xfId="2089" builtinId="9" hidden="1"/>
    <cellStyle name="Followed Hyperlink" xfId="2090" builtinId="9" hidden="1"/>
    <cellStyle name="Followed Hyperlink" xfId="2091" builtinId="9" hidden="1"/>
    <cellStyle name="Followed Hyperlink" xfId="2092" builtinId="9" hidden="1"/>
    <cellStyle name="Followed Hyperlink" xfId="2093" builtinId="9" hidden="1"/>
    <cellStyle name="Followed Hyperlink" xfId="2094" builtinId="9" hidden="1"/>
    <cellStyle name="Followed Hyperlink" xfId="2095" builtinId="9" hidden="1"/>
    <cellStyle name="Followed Hyperlink" xfId="2096" builtinId="9" hidden="1"/>
    <cellStyle name="Followed Hyperlink" xfId="2097" builtinId="9" hidden="1"/>
    <cellStyle name="Followed Hyperlink" xfId="2098" builtinId="9" hidden="1"/>
    <cellStyle name="Followed Hyperlink" xfId="2099" builtinId="9" hidden="1"/>
    <cellStyle name="Followed Hyperlink" xfId="2100" builtinId="9" hidden="1"/>
    <cellStyle name="Followed Hyperlink" xfId="2101" builtinId="9" hidden="1"/>
    <cellStyle name="Followed Hyperlink" xfId="2102" builtinId="9" hidden="1"/>
    <cellStyle name="Followed Hyperlink" xfId="2103" builtinId="9" hidden="1"/>
    <cellStyle name="Followed Hyperlink" xfId="2104" builtinId="9" hidden="1"/>
    <cellStyle name="Followed Hyperlink" xfId="2105" builtinId="9" hidden="1"/>
    <cellStyle name="Followed Hyperlink" xfId="2106" builtinId="9" hidden="1"/>
    <cellStyle name="Followed Hyperlink" xfId="2107" builtinId="9" hidden="1"/>
    <cellStyle name="Followed Hyperlink" xfId="2108" builtinId="9" hidden="1"/>
    <cellStyle name="Followed Hyperlink" xfId="2109" builtinId="9" hidden="1"/>
    <cellStyle name="Followed Hyperlink" xfId="2110"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1"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2185" builtinId="9" hidden="1"/>
    <cellStyle name="Followed Hyperlink" xfId="2186" builtinId="9" hidden="1"/>
    <cellStyle name="Followed Hyperlink" xfId="218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3"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19"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34" builtinId="9" hidden="1"/>
    <cellStyle name="Followed Hyperlink" xfId="2235" builtinId="9" hidden="1"/>
    <cellStyle name="Followed Hyperlink" xfId="2236" builtinId="9" hidden="1"/>
    <cellStyle name="Followed Hyperlink" xfId="2237" builtinId="9" hidden="1"/>
    <cellStyle name="Followed Hyperlink" xfId="2238" builtinId="9" hidden="1"/>
    <cellStyle name="Followed Hyperlink" xfId="2239" builtinId="9" hidden="1"/>
    <cellStyle name="Followed Hyperlink" xfId="2240" builtinId="9" hidden="1"/>
    <cellStyle name="Followed Hyperlink" xfId="2241" builtinId="9" hidden="1"/>
    <cellStyle name="Followed Hyperlink" xfId="2242" builtinId="9" hidden="1"/>
    <cellStyle name="Followed Hyperlink" xfId="2243" builtinId="9" hidden="1"/>
    <cellStyle name="Followed Hyperlink" xfId="2244" builtinId="9" hidden="1"/>
    <cellStyle name="Followed Hyperlink" xfId="2245" builtinId="9" hidden="1"/>
    <cellStyle name="Followed Hyperlink" xfId="2246" builtinId="9" hidden="1"/>
    <cellStyle name="Followed Hyperlink" xfId="2247" builtinId="9" hidden="1"/>
    <cellStyle name="Followed Hyperlink" xfId="2248" builtinId="9" hidden="1"/>
    <cellStyle name="Followed Hyperlink" xfId="2249" builtinId="9" hidden="1"/>
    <cellStyle name="Followed Hyperlink" xfId="2250" builtinId="9" hidden="1"/>
    <cellStyle name="Followed Hyperlink" xfId="2251" builtinId="9" hidden="1"/>
    <cellStyle name="Followed Hyperlink" xfId="2252" builtinId="9" hidden="1"/>
    <cellStyle name="Followed Hyperlink" xfId="2253" builtinId="9" hidden="1"/>
    <cellStyle name="Followed Hyperlink" xfId="2254" builtinId="9" hidden="1"/>
    <cellStyle name="Followed Hyperlink" xfId="2255" builtinId="9" hidden="1"/>
    <cellStyle name="Followed Hyperlink" xfId="2256" builtinId="9" hidden="1"/>
    <cellStyle name="Followed Hyperlink" xfId="2257" builtinId="9" hidden="1"/>
    <cellStyle name="Followed Hyperlink" xfId="2258" builtinId="9" hidden="1"/>
    <cellStyle name="Followed Hyperlink" xfId="2259" builtinId="9" hidden="1"/>
    <cellStyle name="Followed Hyperlink" xfId="2260" builtinId="9" hidden="1"/>
    <cellStyle name="Followed Hyperlink" xfId="2261" builtinId="9" hidden="1"/>
    <cellStyle name="Followed Hyperlink" xfId="2262" builtinId="9" hidden="1"/>
    <cellStyle name="Followed Hyperlink" xfId="2263" builtinId="9" hidden="1"/>
    <cellStyle name="Followed Hyperlink" xfId="226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7"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hidden="1"/>
    <cellStyle name="Hyperlink" xfId="1565" builtinId="8" hidden="1"/>
    <cellStyle name="Hyperlink" xfId="1567" builtinId="8" hidden="1"/>
    <cellStyle name="Hyperlink" xfId="1569" builtinId="8" hidden="1"/>
    <cellStyle name="Hyperlink" xfId="1571" builtinId="8" hidden="1"/>
    <cellStyle name="Hyperlink" xfId="1573" builtinId="8" hidden="1"/>
    <cellStyle name="Hyperlink" xfId="1575" builtinId="8" hidden="1"/>
    <cellStyle name="Hyperlink" xfId="1577" builtinId="8" hidden="1"/>
    <cellStyle name="Hyperlink" xfId="1579" builtinId="8" hidden="1"/>
    <cellStyle name="Hyperlink" xfId="1581" builtinId="8" hidden="1"/>
    <cellStyle name="Hyperlink" xfId="1583" builtinId="8" hidden="1"/>
    <cellStyle name="Hyperlink" xfId="1585" builtinId="8" hidden="1"/>
    <cellStyle name="Hyperlink" xfId="1587" builtinId="8" hidden="1"/>
    <cellStyle name="Hyperlink" xfId="1589" builtinId="8" hidden="1"/>
    <cellStyle name="Hyperlink" xfId="1591" builtinId="8" hidden="1"/>
    <cellStyle name="Hyperlink" xfId="1593" builtinId="8" hidden="1"/>
    <cellStyle name="Hyperlink" xfId="1595" builtinId="8" hidden="1"/>
    <cellStyle name="Hyperlink" xfId="1597" builtinId="8" hidden="1"/>
    <cellStyle name="Hyperlink" xfId="1599" builtinId="8" hidden="1"/>
    <cellStyle name="Hyperlink" xfId="1601" builtinId="8" hidden="1"/>
    <cellStyle name="Hyperlink" xfId="1603" builtinId="8" hidden="1"/>
    <cellStyle name="Hyperlink" xfId="1605" builtinId="8" hidden="1"/>
    <cellStyle name="Hyperlink" xfId="1607" builtinId="8" hidden="1"/>
    <cellStyle name="Hyperlink" xfId="1609" builtinId="8" hidden="1"/>
    <cellStyle name="Hyperlink" xfId="1611" builtinId="8" hidden="1"/>
    <cellStyle name="Hyperlink" xfId="1613" builtinId="8" hidden="1"/>
    <cellStyle name="Hyperlink" xfId="1615" builtinId="8" hidden="1"/>
    <cellStyle name="Hyperlink" xfId="1617" builtinId="8" hidden="1"/>
    <cellStyle name="Hyperlink" xfId="1619" builtinId="8" hidden="1"/>
    <cellStyle name="Hyperlink" xfId="1621" builtinId="8" hidden="1"/>
    <cellStyle name="Hyperlink" xfId="1623" builtinId="8" hidden="1"/>
    <cellStyle name="Hyperlink" xfId="1625" builtinId="8" hidden="1"/>
    <cellStyle name="Hyperlink" xfId="1627" builtinId="8" hidden="1"/>
    <cellStyle name="Hyperlink" xfId="1629" builtinId="8" hidden="1"/>
    <cellStyle name="Hyperlink" xfId="1631" builtinId="8" hidden="1"/>
    <cellStyle name="Hyperlink" xfId="1633" builtinId="8" hidden="1"/>
    <cellStyle name="Hyperlink" xfId="1635" builtinId="8" hidden="1"/>
    <cellStyle name="Hyperlink" xfId="1637" builtinId="8" hidden="1"/>
    <cellStyle name="Hyperlink" xfId="1639" builtinId="8" hidden="1"/>
    <cellStyle name="Hyperlink" xfId="1641" builtinId="8" hidden="1"/>
    <cellStyle name="Hyperlink" xfId="1643" builtinId="8" hidden="1"/>
    <cellStyle name="Hyperlink" xfId="1645" builtinId="8" hidden="1"/>
    <cellStyle name="Hyperlink" xfId="1647" builtinId="8" hidden="1"/>
    <cellStyle name="Hyperlink" xfId="1649" builtinId="8" hidden="1"/>
    <cellStyle name="Hyperlink" xfId="1651" builtinId="8" hidden="1"/>
    <cellStyle name="Hyperlink" xfId="1653" builtinId="8" hidden="1"/>
    <cellStyle name="Hyperlink" xfId="1655" builtinId="8" hidden="1"/>
    <cellStyle name="Hyperlink" xfId="1657" builtinId="8" hidden="1"/>
    <cellStyle name="Hyperlink" xfId="1659" builtinId="8" hidden="1"/>
    <cellStyle name="Hyperlink" xfId="1661" builtinId="8" hidden="1"/>
    <cellStyle name="Hyperlink" xfId="1663" builtinId="8" hidden="1"/>
    <cellStyle name="Hyperlink" xfId="1665" builtinId="8" hidden="1"/>
    <cellStyle name="Hyperlink" xfId="1667" builtinId="8" hidden="1"/>
    <cellStyle name="Hyperlink" xfId="1669" builtinId="8" hidden="1"/>
    <cellStyle name="Hyperlink" xfId="1671" builtinId="8" hidden="1"/>
    <cellStyle name="Hyperlink" xfId="1673" builtinId="8"/>
    <cellStyle name="Hyperlink 2" xfId="257"/>
    <cellStyle name="Hyperlink 2 2" xfId="1699"/>
    <cellStyle name="Hyperlink 2 2 2" xfId="1700"/>
    <cellStyle name="Normal" xfId="0" builtinId="0"/>
    <cellStyle name="Normal 2" xfId="1701"/>
    <cellStyle name="Normal 2 2" xfId="258"/>
    <cellStyle name="Normal 3" xfId="1702"/>
    <cellStyle name="Normal 4" xfId="1703"/>
    <cellStyle name="Normal 5" xfId="1704"/>
    <cellStyle name="Normal 5 2" xfId="1705"/>
    <cellStyle name="Normal 6" xfId="1706"/>
    <cellStyle name="Percent" xfId="1776" builtinId="5"/>
    <cellStyle name="Percent 2" xfId="1707"/>
    <cellStyle name="Percent 3" xfId="1708"/>
    <cellStyle name="Percent 4" xfId="1709"/>
    <cellStyle name="Red" xfId="1710"/>
    <cellStyle name="Sheet Title" xfId="1711"/>
  </cellStyles>
  <dxfs count="30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font>
      <fill>
        <patternFill patternType="none">
          <fgColor indexed="64"/>
          <bgColor auto="1"/>
        </patternFill>
      </fill>
    </dxf>
    <dxf>
      <font>
        <color rgb="FF9C0006"/>
      </font>
      <fill>
        <patternFill>
          <bgColor rgb="FFFFC7CE"/>
        </patternFill>
      </fill>
    </dxf>
    <dxf>
      <font>
        <color rgb="FF9C0006"/>
      </font>
      <fill>
        <patternFill>
          <bgColor rgb="FFFFC7CE"/>
        </patternFill>
      </fill>
    </dxf>
    <dxf>
      <font>
        <b/>
        <i val="0"/>
        <color auto="1"/>
      </font>
      <fill>
        <patternFill patternType="none">
          <fgColor indexed="64"/>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
      <font>
        <b/>
        <i val="0"/>
        <color auto="1"/>
      </font>
      <fill>
        <patternFill patternType="none">
          <fgColor indexed="64"/>
          <bgColor auto="1"/>
        </patternFill>
      </fill>
    </dxf>
  </dxfs>
  <tableStyles count="0" defaultTableStyle="TableStyleMedium9" defaultPivotStyle="PivotStyleMedium4"/>
  <colors>
    <mruColors>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P18"/>
  <sheetViews>
    <sheetView showGridLines="0" tabSelected="1" workbookViewId="0">
      <selection sqref="A1:E1"/>
    </sheetView>
  </sheetViews>
  <sheetFormatPr baseColWidth="10" defaultColWidth="11" defaultRowHeight="15" x14ac:dyDescent="0"/>
  <cols>
    <col min="1" max="1" width="18.1640625" style="6" customWidth="1"/>
    <col min="2" max="5" width="11" style="6"/>
    <col min="6" max="6" width="11" style="6" customWidth="1"/>
    <col min="7" max="8" width="11" style="6"/>
    <col min="9" max="16" width="11" style="2"/>
  </cols>
  <sheetData>
    <row r="1" spans="1:9" s="2" customFormat="1" ht="19">
      <c r="A1" s="190" t="s">
        <v>483</v>
      </c>
      <c r="B1" s="191"/>
      <c r="C1" s="191"/>
      <c r="D1" s="191"/>
      <c r="E1" s="191"/>
      <c r="F1" s="1"/>
      <c r="G1" s="1"/>
      <c r="H1" s="1"/>
    </row>
    <row r="2" spans="1:9" s="2" customFormat="1" ht="15" customHeight="1">
      <c r="A2" s="194" t="s">
        <v>321</v>
      </c>
      <c r="B2" s="194"/>
      <c r="C2" s="194"/>
      <c r="D2" s="7"/>
      <c r="E2" s="7"/>
      <c r="F2" s="7"/>
      <c r="G2" s="7"/>
      <c r="H2" s="7"/>
    </row>
    <row r="3" spans="1:9" s="2" customFormat="1">
      <c r="A3" s="127"/>
      <c r="B3" s="1"/>
      <c r="C3" s="1"/>
      <c r="D3" s="1"/>
      <c r="E3" s="1"/>
      <c r="F3" s="1"/>
      <c r="G3" s="1"/>
      <c r="H3" s="1"/>
    </row>
    <row r="4" spans="1:9" s="2" customFormat="1" ht="15.75" customHeight="1">
      <c r="A4" s="193" t="s">
        <v>490</v>
      </c>
      <c r="B4" s="193"/>
      <c r="C4" s="193"/>
      <c r="D4" s="193"/>
      <c r="E4" s="193"/>
      <c r="F4" s="193"/>
      <c r="G4" s="182"/>
      <c r="H4" s="182"/>
      <c r="I4" s="182"/>
    </row>
    <row r="5" spans="1:9" s="2" customFormat="1" ht="88" customHeight="1">
      <c r="A5" s="192" t="s">
        <v>481</v>
      </c>
      <c r="B5" s="192"/>
      <c r="C5" s="192"/>
      <c r="D5" s="192"/>
      <c r="E5" s="192"/>
      <c r="F5" s="192"/>
      <c r="G5" s="181"/>
      <c r="H5" s="181"/>
      <c r="I5" s="181"/>
    </row>
    <row r="6" spans="1:9" s="2" customFormat="1" ht="61" customHeight="1">
      <c r="A6" s="5"/>
      <c r="B6" s="5"/>
      <c r="C6" s="5"/>
      <c r="D6" s="5"/>
      <c r="E6" s="5"/>
      <c r="F6" s="5"/>
      <c r="G6" s="5"/>
      <c r="H6" s="5"/>
    </row>
    <row r="7" spans="1:9" s="2" customFormat="1">
      <c r="A7" s="3"/>
      <c r="B7" s="5"/>
      <c r="C7" s="5"/>
      <c r="D7" s="5"/>
      <c r="E7" s="5"/>
      <c r="F7" s="5"/>
      <c r="G7" s="5"/>
      <c r="H7" s="5"/>
    </row>
    <row r="8" spans="1:9" s="2" customFormat="1">
      <c r="A8" s="3"/>
      <c r="B8" s="4"/>
      <c r="C8" s="1"/>
      <c r="D8" s="1"/>
      <c r="E8" s="1"/>
      <c r="F8" s="1"/>
      <c r="G8" s="1"/>
      <c r="H8" s="1"/>
    </row>
    <row r="9" spans="1:9" s="2" customFormat="1">
      <c r="A9" s="3"/>
      <c r="B9" s="5"/>
      <c r="C9" s="5"/>
      <c r="D9" s="5"/>
      <c r="E9" s="5"/>
      <c r="F9" s="5"/>
      <c r="G9" s="5"/>
      <c r="H9" s="5"/>
    </row>
    <row r="10" spans="1:9" s="2" customFormat="1">
      <c r="A10" s="3"/>
      <c r="B10" s="4"/>
      <c r="C10" s="1"/>
      <c r="D10" s="1"/>
      <c r="E10" s="1"/>
      <c r="F10" s="1"/>
      <c r="G10" s="1"/>
      <c r="H10" s="1"/>
    </row>
    <row r="11" spans="1:9" s="2" customFormat="1">
      <c r="A11" s="3"/>
      <c r="B11" s="5"/>
      <c r="C11" s="5"/>
      <c r="D11" s="5"/>
      <c r="E11" s="5"/>
      <c r="F11" s="5"/>
      <c r="G11" s="5"/>
      <c r="H11" s="5"/>
    </row>
    <row r="12" spans="1:9" s="2" customFormat="1">
      <c r="A12" s="3"/>
      <c r="B12" s="5"/>
      <c r="C12" s="1"/>
      <c r="D12" s="1"/>
      <c r="E12" s="1"/>
      <c r="F12" s="1"/>
      <c r="G12" s="1"/>
      <c r="H12" s="1"/>
    </row>
    <row r="13" spans="1:9" s="2" customFormat="1">
      <c r="A13" s="3"/>
      <c r="B13" s="5"/>
      <c r="C13" s="5"/>
      <c r="D13" s="5"/>
      <c r="E13" s="5"/>
      <c r="F13" s="5"/>
      <c r="G13" s="5"/>
      <c r="H13" s="5"/>
    </row>
    <row r="14" spans="1:9" s="2" customFormat="1">
      <c r="A14" s="1"/>
      <c r="B14" s="1"/>
      <c r="C14" s="1"/>
      <c r="D14" s="1"/>
      <c r="E14" s="1"/>
      <c r="F14" s="1"/>
      <c r="G14" s="1"/>
      <c r="H14" s="1"/>
    </row>
    <row r="15" spans="1:9" s="2" customFormat="1">
      <c r="A15" s="5"/>
      <c r="B15" s="5"/>
      <c r="C15" s="5"/>
      <c r="D15" s="5"/>
      <c r="E15" s="5"/>
      <c r="F15" s="5"/>
      <c r="G15" s="5"/>
      <c r="H15" s="5"/>
    </row>
    <row r="16" spans="1:9" s="2" customFormat="1">
      <c r="A16" s="6"/>
      <c r="B16" s="6"/>
      <c r="C16" s="6"/>
      <c r="D16" s="6"/>
      <c r="E16" s="6"/>
      <c r="F16" s="6"/>
      <c r="G16" s="6"/>
      <c r="H16" s="6"/>
    </row>
    <row r="17" spans="1:8" s="2" customFormat="1">
      <c r="A17" s="6"/>
      <c r="B17" s="6"/>
      <c r="C17" s="6"/>
      <c r="D17" s="6"/>
      <c r="E17" s="6"/>
      <c r="F17" s="6"/>
      <c r="G17" s="6"/>
      <c r="H17" s="6"/>
    </row>
    <row r="18" spans="1:8" s="2" customFormat="1">
      <c r="A18" s="6"/>
      <c r="B18" s="6"/>
      <c r="C18" s="6"/>
      <c r="D18" s="6"/>
      <c r="E18" s="6"/>
      <c r="F18" s="6"/>
      <c r="G18" s="6"/>
      <c r="H18" s="6"/>
    </row>
  </sheetData>
  <mergeCells count="4">
    <mergeCell ref="A1:E1"/>
    <mergeCell ref="A5:F5"/>
    <mergeCell ref="A4:F4"/>
    <mergeCell ref="A2:C2"/>
  </mergeCells>
  <phoneticPr fontId="12" type="noConversion"/>
  <pageMargins left="0.75" right="0.75" top="1" bottom="1" header="0.5" footer="0.5"/>
  <pageSetup fitToHeight="0"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G1305"/>
  <sheetViews>
    <sheetView view="pageBreakPreview" workbookViewId="0">
      <selection sqref="A1:F1"/>
    </sheetView>
  </sheetViews>
  <sheetFormatPr baseColWidth="10" defaultColWidth="11" defaultRowHeight="15" x14ac:dyDescent="0"/>
  <cols>
    <col min="1" max="1" width="27.33203125" style="9" customWidth="1"/>
    <col min="2" max="2" width="29.1640625" style="10" customWidth="1"/>
    <col min="3" max="3" width="9.33203125" style="10" customWidth="1"/>
    <col min="4" max="6" width="9.33203125" style="20" customWidth="1"/>
    <col min="7" max="7" width="8.83203125" style="20" customWidth="1"/>
  </cols>
  <sheetData>
    <row r="1" spans="1:7" s="8" customFormat="1" ht="19">
      <c r="A1" s="298" t="s">
        <v>317</v>
      </c>
      <c r="B1" s="298"/>
      <c r="C1" s="298"/>
      <c r="D1" s="298"/>
      <c r="E1" s="298"/>
      <c r="F1" s="298"/>
      <c r="G1" s="18"/>
    </row>
    <row r="2" spans="1:7" ht="16.25" customHeight="1">
      <c r="A2" s="303" t="str">
        <f>Introduction!A2&amp;" Frequencies and Comparative Frequencies"</f>
        <v>Hobart and William Smith Colleges Frequencies and Comparative Frequencies</v>
      </c>
      <c r="B2" s="303"/>
      <c r="C2" s="303"/>
      <c r="D2" s="303"/>
      <c r="E2" s="303"/>
      <c r="F2" s="303"/>
      <c r="G2" s="17"/>
    </row>
    <row r="3" spans="1:7" ht="31" customHeight="1">
      <c r="A3" s="27"/>
      <c r="B3" s="28"/>
      <c r="C3" s="299" t="s">
        <v>491</v>
      </c>
      <c r="D3" s="300"/>
      <c r="E3" s="301" t="s">
        <v>316</v>
      </c>
      <c r="F3" s="302"/>
      <c r="G3" s="19"/>
    </row>
    <row r="4" spans="1:7">
      <c r="A4" s="205" t="s">
        <v>326</v>
      </c>
      <c r="B4" s="206"/>
      <c r="C4" s="206"/>
      <c r="D4" s="206"/>
      <c r="E4" s="206"/>
      <c r="F4" s="207"/>
      <c r="G4"/>
    </row>
    <row r="5" spans="1:7">
      <c r="A5" s="228" t="s">
        <v>24</v>
      </c>
      <c r="B5" s="229"/>
      <c r="C5" s="88">
        <v>89</v>
      </c>
      <c r="D5" s="89">
        <v>0.58599999999999997</v>
      </c>
      <c r="E5" s="85">
        <v>596</v>
      </c>
      <c r="F5" s="90">
        <v>0.59399999999999997</v>
      </c>
      <c r="G5"/>
    </row>
    <row r="6" spans="1:7">
      <c r="A6" s="226" t="s">
        <v>25</v>
      </c>
      <c r="B6" s="227"/>
      <c r="C6" s="91">
        <v>12</v>
      </c>
      <c r="D6" s="92">
        <v>7.9000000000000001E-2</v>
      </c>
      <c r="E6" s="84">
        <v>97</v>
      </c>
      <c r="F6" s="93">
        <v>9.7000000000000003E-2</v>
      </c>
      <c r="G6"/>
    </row>
    <row r="7" spans="1:7">
      <c r="A7" s="226" t="s">
        <v>26</v>
      </c>
      <c r="B7" s="227"/>
      <c r="C7" s="91">
        <v>24</v>
      </c>
      <c r="D7" s="92">
        <v>0.158</v>
      </c>
      <c r="E7" s="84">
        <v>168</v>
      </c>
      <c r="F7" s="93">
        <v>0.16700000000000001</v>
      </c>
      <c r="G7"/>
    </row>
    <row r="8" spans="1:7">
      <c r="A8" s="226" t="s">
        <v>27</v>
      </c>
      <c r="B8" s="227"/>
      <c r="C8" s="91">
        <v>0</v>
      </c>
      <c r="D8" s="92">
        <v>0</v>
      </c>
      <c r="E8" s="84">
        <v>3</v>
      </c>
      <c r="F8" s="93">
        <v>3.0000000000000001E-3</v>
      </c>
      <c r="G8"/>
    </row>
    <row r="9" spans="1:7" ht="30" customHeight="1">
      <c r="A9" s="252" t="s">
        <v>327</v>
      </c>
      <c r="B9" s="227"/>
      <c r="C9" s="91">
        <v>15</v>
      </c>
      <c r="D9" s="92">
        <v>9.9000000000000005E-2</v>
      </c>
      <c r="E9" s="84">
        <v>48</v>
      </c>
      <c r="F9" s="93">
        <v>4.8000000000000001E-2</v>
      </c>
      <c r="G9"/>
    </row>
    <row r="10" spans="1:7">
      <c r="A10" s="295" t="s">
        <v>28</v>
      </c>
      <c r="B10" s="220"/>
      <c r="C10" s="91">
        <v>7</v>
      </c>
      <c r="D10" s="92">
        <v>4.5999999999999999E-2</v>
      </c>
      <c r="E10" s="84">
        <v>52</v>
      </c>
      <c r="F10" s="93">
        <v>5.1999999999999998E-2</v>
      </c>
      <c r="G10"/>
    </row>
    <row r="11" spans="1:7" ht="30" customHeight="1">
      <c r="A11" s="295" t="s">
        <v>29</v>
      </c>
      <c r="B11" s="220"/>
      <c r="C11" s="91">
        <v>4</v>
      </c>
      <c r="D11" s="92">
        <v>2.5999999999999999E-2</v>
      </c>
      <c r="E11" s="84">
        <v>30</v>
      </c>
      <c r="F11" s="93">
        <v>0.03</v>
      </c>
      <c r="G11"/>
    </row>
    <row r="12" spans="1:7" ht="30" customHeight="1">
      <c r="A12" s="296" t="s">
        <v>303</v>
      </c>
      <c r="B12" s="220"/>
      <c r="C12" s="94">
        <v>1</v>
      </c>
      <c r="D12" s="95">
        <v>7.0000000000000001E-3</v>
      </c>
      <c r="E12" s="87">
        <v>10</v>
      </c>
      <c r="F12" s="96">
        <v>0.01</v>
      </c>
      <c r="G12"/>
    </row>
    <row r="13" spans="1:7">
      <c r="A13" s="224" t="s">
        <v>0</v>
      </c>
      <c r="B13" s="225"/>
      <c r="C13" s="97">
        <v>152</v>
      </c>
      <c r="D13" s="98">
        <v>1</v>
      </c>
      <c r="E13" s="86">
        <v>1004</v>
      </c>
      <c r="F13" s="99">
        <v>1</v>
      </c>
      <c r="G13"/>
    </row>
    <row r="14" spans="1:7" ht="33" customHeight="1">
      <c r="A14" s="205" t="s">
        <v>462</v>
      </c>
      <c r="B14" s="206"/>
      <c r="C14" s="206"/>
      <c r="D14" s="206"/>
      <c r="E14" s="206"/>
      <c r="F14" s="207"/>
      <c r="G14"/>
    </row>
    <row r="15" spans="1:7">
      <c r="A15" s="257" t="s">
        <v>328</v>
      </c>
      <c r="B15" s="229"/>
      <c r="C15" s="88">
        <v>15</v>
      </c>
      <c r="D15" s="89">
        <f>C15/$C$29</f>
        <v>0.10344827586206896</v>
      </c>
      <c r="E15" s="85">
        <v>92</v>
      </c>
      <c r="F15" s="90">
        <f>E15/$E$29</f>
        <v>9.5933263816475489E-2</v>
      </c>
      <c r="G15"/>
    </row>
    <row r="16" spans="1:7">
      <c r="A16" s="252" t="s">
        <v>329</v>
      </c>
      <c r="B16" s="227"/>
      <c r="C16" s="91">
        <v>3</v>
      </c>
      <c r="D16" s="92">
        <f t="shared" ref="D16:D28" si="0">C16/$C$29</f>
        <v>2.0689655172413793E-2</v>
      </c>
      <c r="E16" s="84">
        <v>27</v>
      </c>
      <c r="F16" s="93">
        <f t="shared" ref="F16:F28" si="1">E16/$E$29</f>
        <v>2.8154327424400417E-2</v>
      </c>
      <c r="G16"/>
    </row>
    <row r="17" spans="1:7">
      <c r="A17" s="252" t="s">
        <v>330</v>
      </c>
      <c r="B17" s="227"/>
      <c r="C17" s="91">
        <v>8</v>
      </c>
      <c r="D17" s="92">
        <f t="shared" si="0"/>
        <v>5.5172413793103448E-2</v>
      </c>
      <c r="E17" s="84">
        <v>45</v>
      </c>
      <c r="F17" s="93">
        <f t="shared" si="1"/>
        <v>4.692387904066736E-2</v>
      </c>
      <c r="G17"/>
    </row>
    <row r="18" spans="1:7">
      <c r="A18" s="226" t="s">
        <v>30</v>
      </c>
      <c r="B18" s="227"/>
      <c r="C18" s="91">
        <v>6</v>
      </c>
      <c r="D18" s="92">
        <f t="shared" si="0"/>
        <v>4.1379310344827586E-2</v>
      </c>
      <c r="E18" s="84">
        <v>30</v>
      </c>
      <c r="F18" s="93">
        <f t="shared" si="1"/>
        <v>3.1282586027111578E-2</v>
      </c>
      <c r="G18"/>
    </row>
    <row r="19" spans="1:7">
      <c r="A19" s="252" t="s">
        <v>331</v>
      </c>
      <c r="B19" s="227"/>
      <c r="C19" s="91">
        <v>0</v>
      </c>
      <c r="D19" s="92">
        <f t="shared" si="0"/>
        <v>0</v>
      </c>
      <c r="E19" s="84">
        <v>4</v>
      </c>
      <c r="F19" s="93">
        <f t="shared" si="1"/>
        <v>4.1710114702815434E-3</v>
      </c>
      <c r="G19"/>
    </row>
    <row r="20" spans="1:7" ht="31" customHeight="1">
      <c r="A20" s="252" t="s">
        <v>461</v>
      </c>
      <c r="B20" s="227"/>
      <c r="C20" s="91">
        <v>5</v>
      </c>
      <c r="D20" s="92">
        <f t="shared" si="0"/>
        <v>3.4482758620689655E-2</v>
      </c>
      <c r="E20" s="84">
        <v>56</v>
      </c>
      <c r="F20" s="93">
        <f t="shared" si="1"/>
        <v>5.8394160583941604E-2</v>
      </c>
      <c r="G20"/>
    </row>
    <row r="21" spans="1:7">
      <c r="A21" s="252" t="s">
        <v>332</v>
      </c>
      <c r="B21" s="227"/>
      <c r="C21" s="91">
        <v>2</v>
      </c>
      <c r="D21" s="92">
        <f t="shared" si="0"/>
        <v>1.3793103448275862E-2</v>
      </c>
      <c r="E21" s="84">
        <v>15</v>
      </c>
      <c r="F21" s="93">
        <f t="shared" si="1"/>
        <v>1.5641293013555789E-2</v>
      </c>
      <c r="G21"/>
    </row>
    <row r="22" spans="1:7" ht="30" customHeight="1">
      <c r="A22" s="252" t="s">
        <v>333</v>
      </c>
      <c r="B22" s="227"/>
      <c r="C22" s="91">
        <v>22</v>
      </c>
      <c r="D22" s="95">
        <f t="shared" si="0"/>
        <v>0.15172413793103448</v>
      </c>
      <c r="E22" s="84">
        <v>151</v>
      </c>
      <c r="F22" s="93">
        <f t="shared" si="1"/>
        <v>0.15745568300312826</v>
      </c>
      <c r="G22"/>
    </row>
    <row r="23" spans="1:7">
      <c r="A23" s="226" t="s">
        <v>31</v>
      </c>
      <c r="B23" s="227"/>
      <c r="C23" s="91">
        <v>2</v>
      </c>
      <c r="D23" s="92">
        <f t="shared" si="0"/>
        <v>1.3793103448275862E-2</v>
      </c>
      <c r="E23" s="84">
        <v>69</v>
      </c>
      <c r="F23" s="93">
        <f t="shared" si="1"/>
        <v>7.1949947862356617E-2</v>
      </c>
      <c r="G23"/>
    </row>
    <row r="24" spans="1:7">
      <c r="A24" s="226" t="s">
        <v>32</v>
      </c>
      <c r="B24" s="227"/>
      <c r="C24" s="91">
        <v>23</v>
      </c>
      <c r="D24" s="92">
        <f t="shared" si="0"/>
        <v>0.15862068965517243</v>
      </c>
      <c r="E24" s="84">
        <v>183</v>
      </c>
      <c r="F24" s="93">
        <f t="shared" si="1"/>
        <v>0.19082377476538059</v>
      </c>
      <c r="G24"/>
    </row>
    <row r="25" spans="1:7">
      <c r="A25" s="295" t="s">
        <v>334</v>
      </c>
      <c r="B25" s="220"/>
      <c r="C25" s="91">
        <v>18</v>
      </c>
      <c r="D25" s="92">
        <f t="shared" si="0"/>
        <v>0.12413793103448276</v>
      </c>
      <c r="E25" s="122">
        <v>171</v>
      </c>
      <c r="F25" s="93">
        <f t="shared" si="1"/>
        <v>0.17831074035453598</v>
      </c>
      <c r="G25"/>
    </row>
    <row r="26" spans="1:7">
      <c r="A26" s="219" t="s">
        <v>335</v>
      </c>
      <c r="B26" s="297"/>
      <c r="C26" s="91">
        <v>13</v>
      </c>
      <c r="D26" s="92">
        <f t="shared" si="0"/>
        <v>8.9655172413793102E-2</v>
      </c>
      <c r="E26" s="122">
        <v>117</v>
      </c>
      <c r="F26" s="93">
        <f t="shared" si="1"/>
        <v>0.12200208550573514</v>
      </c>
      <c r="G26"/>
    </row>
    <row r="27" spans="1:7">
      <c r="A27" s="260" t="s">
        <v>309</v>
      </c>
      <c r="B27" s="227"/>
      <c r="C27" s="91">
        <v>14</v>
      </c>
      <c r="D27" s="92">
        <f t="shared" si="0"/>
        <v>9.6551724137931033E-2</v>
      </c>
      <c r="E27" s="84">
        <v>111</v>
      </c>
      <c r="F27" s="93">
        <f t="shared" si="1"/>
        <v>0.11574556830031282</v>
      </c>
      <c r="G27"/>
    </row>
    <row r="28" spans="1:7">
      <c r="A28" s="282" t="s">
        <v>33</v>
      </c>
      <c r="B28" s="259"/>
      <c r="C28" s="94">
        <v>57</v>
      </c>
      <c r="D28" s="92">
        <f t="shared" si="0"/>
        <v>0.39310344827586208</v>
      </c>
      <c r="E28" s="121">
        <v>288</v>
      </c>
      <c r="F28" s="93">
        <f t="shared" si="1"/>
        <v>0.30031282586027114</v>
      </c>
      <c r="G28"/>
    </row>
    <row r="29" spans="1:7">
      <c r="A29" s="241" t="s">
        <v>337</v>
      </c>
      <c r="B29" s="242"/>
      <c r="C29" s="97">
        <v>145</v>
      </c>
      <c r="D29" s="98"/>
      <c r="E29" s="169">
        <v>959</v>
      </c>
      <c r="F29" s="99"/>
      <c r="G29"/>
    </row>
    <row r="30" spans="1:7" s="29" customFormat="1">
      <c r="A30" s="205" t="s">
        <v>336</v>
      </c>
      <c r="B30" s="206"/>
      <c r="C30" s="206"/>
      <c r="D30" s="206"/>
      <c r="E30" s="206"/>
      <c r="F30" s="207"/>
    </row>
    <row r="31" spans="1:7">
      <c r="A31" s="246" t="s">
        <v>34</v>
      </c>
      <c r="B31" s="32" t="s">
        <v>37</v>
      </c>
      <c r="C31" s="88">
        <v>115</v>
      </c>
      <c r="D31" s="89">
        <v>0.92</v>
      </c>
      <c r="E31" s="85">
        <v>742</v>
      </c>
      <c r="F31" s="90">
        <v>0.89400000000000002</v>
      </c>
      <c r="G31"/>
    </row>
    <row r="32" spans="1:7">
      <c r="A32" s="247"/>
      <c r="B32" s="33" t="s">
        <v>38</v>
      </c>
      <c r="C32" s="91">
        <v>3</v>
      </c>
      <c r="D32" s="92">
        <v>2.4E-2</v>
      </c>
      <c r="E32" s="84">
        <v>46</v>
      </c>
      <c r="F32" s="93">
        <v>5.5E-2</v>
      </c>
      <c r="G32"/>
    </row>
    <row r="33" spans="1:7" ht="15.75" customHeight="1">
      <c r="A33" s="247"/>
      <c r="B33" s="36" t="s">
        <v>39</v>
      </c>
      <c r="C33" s="91">
        <v>5</v>
      </c>
      <c r="D33" s="92">
        <v>0.04</v>
      </c>
      <c r="E33" s="84">
        <v>6</v>
      </c>
      <c r="F33" s="93">
        <v>7.0000000000000001E-3</v>
      </c>
      <c r="G33"/>
    </row>
    <row r="34" spans="1:7" ht="30">
      <c r="A34" s="247"/>
      <c r="B34" s="33" t="s">
        <v>40</v>
      </c>
      <c r="C34" s="91">
        <v>0</v>
      </c>
      <c r="D34" s="92">
        <v>0</v>
      </c>
      <c r="E34" s="84">
        <v>5</v>
      </c>
      <c r="F34" s="93">
        <v>6.0000000000000001E-3</v>
      </c>
      <c r="G34"/>
    </row>
    <row r="35" spans="1:7">
      <c r="A35" s="247"/>
      <c r="B35" s="34" t="s">
        <v>41</v>
      </c>
      <c r="C35" s="94">
        <v>2</v>
      </c>
      <c r="D35" s="95">
        <v>1.6E-2</v>
      </c>
      <c r="E35" s="87">
        <v>31</v>
      </c>
      <c r="F35" s="96">
        <v>3.6999999999999998E-2</v>
      </c>
      <c r="G35"/>
    </row>
    <row r="36" spans="1:7">
      <c r="A36" s="248"/>
      <c r="B36" s="86" t="s">
        <v>0</v>
      </c>
      <c r="C36" s="97">
        <v>125</v>
      </c>
      <c r="D36" s="98">
        <v>1</v>
      </c>
      <c r="E36" s="86">
        <v>830</v>
      </c>
      <c r="F36" s="99">
        <v>1</v>
      </c>
      <c r="G36"/>
    </row>
    <row r="37" spans="1:7">
      <c r="A37" s="246" t="s">
        <v>35</v>
      </c>
      <c r="B37" s="32" t="s">
        <v>37</v>
      </c>
      <c r="C37" s="88">
        <v>57</v>
      </c>
      <c r="D37" s="89">
        <v>0.42199999999999999</v>
      </c>
      <c r="E37" s="85">
        <v>412</v>
      </c>
      <c r="F37" s="90">
        <v>0.47399999999999998</v>
      </c>
      <c r="G37"/>
    </row>
    <row r="38" spans="1:7">
      <c r="A38" s="247"/>
      <c r="B38" s="33" t="s">
        <v>38</v>
      </c>
      <c r="C38" s="91">
        <v>0</v>
      </c>
      <c r="D38" s="92">
        <v>0</v>
      </c>
      <c r="E38" s="84">
        <v>16</v>
      </c>
      <c r="F38" s="93">
        <v>1.7999999999999999E-2</v>
      </c>
      <c r="G38"/>
    </row>
    <row r="39" spans="1:7" ht="15.75" customHeight="1">
      <c r="A39" s="247"/>
      <c r="B39" s="33" t="s">
        <v>39</v>
      </c>
      <c r="C39" s="91">
        <v>15</v>
      </c>
      <c r="D39" s="92">
        <v>0.111</v>
      </c>
      <c r="E39" s="84">
        <v>86</v>
      </c>
      <c r="F39" s="93">
        <v>9.9000000000000005E-2</v>
      </c>
      <c r="G39"/>
    </row>
    <row r="40" spans="1:7" ht="30">
      <c r="A40" s="247"/>
      <c r="B40" s="33" t="s">
        <v>40</v>
      </c>
      <c r="C40" s="91">
        <v>13</v>
      </c>
      <c r="D40" s="92">
        <v>9.6000000000000002E-2</v>
      </c>
      <c r="E40" s="84">
        <v>91</v>
      </c>
      <c r="F40" s="93">
        <v>0.105</v>
      </c>
      <c r="G40"/>
    </row>
    <row r="41" spans="1:7">
      <c r="A41" s="247"/>
      <c r="B41" s="34" t="s">
        <v>41</v>
      </c>
      <c r="C41" s="94">
        <v>50</v>
      </c>
      <c r="D41" s="95">
        <v>0.37</v>
      </c>
      <c r="E41" s="87">
        <v>265</v>
      </c>
      <c r="F41" s="96">
        <v>0.30499999999999999</v>
      </c>
      <c r="G41"/>
    </row>
    <row r="42" spans="1:7">
      <c r="A42" s="248"/>
      <c r="B42" s="86" t="s">
        <v>0</v>
      </c>
      <c r="C42" s="97">
        <v>135</v>
      </c>
      <c r="D42" s="98">
        <v>1</v>
      </c>
      <c r="E42" s="86">
        <v>870</v>
      </c>
      <c r="F42" s="99">
        <v>1</v>
      </c>
      <c r="G42"/>
    </row>
    <row r="43" spans="1:7">
      <c r="A43" s="284" t="s">
        <v>36</v>
      </c>
      <c r="B43" s="35" t="s">
        <v>37</v>
      </c>
      <c r="C43" s="100">
        <v>79</v>
      </c>
      <c r="D43" s="101">
        <v>0.65800000000000003</v>
      </c>
      <c r="E43" s="78">
        <v>628</v>
      </c>
      <c r="F43" s="102">
        <v>0.76100000000000001</v>
      </c>
      <c r="G43"/>
    </row>
    <row r="44" spans="1:7">
      <c r="A44" s="247"/>
      <c r="B44" s="33" t="s">
        <v>38</v>
      </c>
      <c r="C44" s="91">
        <v>0</v>
      </c>
      <c r="D44" s="92">
        <v>0</v>
      </c>
      <c r="E44" s="84">
        <v>7</v>
      </c>
      <c r="F44" s="93">
        <v>8.0000000000000002E-3</v>
      </c>
      <c r="G44"/>
    </row>
    <row r="45" spans="1:7" ht="15.75" customHeight="1">
      <c r="A45" s="247"/>
      <c r="B45" s="33" t="s">
        <v>39</v>
      </c>
      <c r="C45" s="91">
        <v>1</v>
      </c>
      <c r="D45" s="92">
        <v>8.0000000000000002E-3</v>
      </c>
      <c r="E45" s="84">
        <v>15</v>
      </c>
      <c r="F45" s="93">
        <v>1.7999999999999999E-2</v>
      </c>
      <c r="G45"/>
    </row>
    <row r="46" spans="1:7" ht="30">
      <c r="A46" s="247"/>
      <c r="B46" s="33" t="s">
        <v>40</v>
      </c>
      <c r="C46" s="91">
        <v>1</v>
      </c>
      <c r="D46" s="92">
        <v>8.0000000000000002E-3</v>
      </c>
      <c r="E46" s="84">
        <v>8</v>
      </c>
      <c r="F46" s="93">
        <v>0.01</v>
      </c>
      <c r="G46"/>
    </row>
    <row r="47" spans="1:7">
      <c r="A47" s="247"/>
      <c r="B47" s="34" t="s">
        <v>41</v>
      </c>
      <c r="C47" s="94">
        <v>39</v>
      </c>
      <c r="D47" s="95">
        <v>0.32500000000000001</v>
      </c>
      <c r="E47" s="87">
        <v>167</v>
      </c>
      <c r="F47" s="96">
        <v>0.20200000000000001</v>
      </c>
      <c r="G47"/>
    </row>
    <row r="48" spans="1:7">
      <c r="A48" s="247"/>
      <c r="B48" s="87" t="s">
        <v>0</v>
      </c>
      <c r="C48" s="94">
        <v>120</v>
      </c>
      <c r="D48" s="95">
        <v>1</v>
      </c>
      <c r="E48" s="87">
        <v>825</v>
      </c>
      <c r="F48" s="96">
        <v>1</v>
      </c>
      <c r="G48"/>
    </row>
    <row r="49" spans="1:7">
      <c r="A49" s="246" t="s">
        <v>42</v>
      </c>
      <c r="B49" s="32" t="s">
        <v>37</v>
      </c>
      <c r="C49" s="88">
        <v>97</v>
      </c>
      <c r="D49" s="89">
        <v>0.79500000000000004</v>
      </c>
      <c r="E49" s="85">
        <v>631</v>
      </c>
      <c r="F49" s="90">
        <v>0.77400000000000002</v>
      </c>
      <c r="G49"/>
    </row>
    <row r="50" spans="1:7">
      <c r="A50" s="247"/>
      <c r="B50" s="33" t="s">
        <v>38</v>
      </c>
      <c r="C50" s="91">
        <v>0</v>
      </c>
      <c r="D50" s="92">
        <v>0</v>
      </c>
      <c r="E50" s="84">
        <v>3</v>
      </c>
      <c r="F50" s="93">
        <v>4.0000000000000001E-3</v>
      </c>
      <c r="G50"/>
    </row>
    <row r="51" spans="1:7" ht="15" customHeight="1">
      <c r="A51" s="247"/>
      <c r="B51" s="33" t="s">
        <v>39</v>
      </c>
      <c r="C51" s="91">
        <v>6</v>
      </c>
      <c r="D51" s="92">
        <v>4.9000000000000002E-2</v>
      </c>
      <c r="E51" s="84">
        <v>40</v>
      </c>
      <c r="F51" s="93">
        <v>4.9000000000000002E-2</v>
      </c>
      <c r="G51"/>
    </row>
    <row r="52" spans="1:7" ht="30">
      <c r="A52" s="247"/>
      <c r="B52" s="33" t="s">
        <v>40</v>
      </c>
      <c r="C52" s="91">
        <v>3</v>
      </c>
      <c r="D52" s="92">
        <v>2.5000000000000001E-2</v>
      </c>
      <c r="E52" s="84">
        <v>27</v>
      </c>
      <c r="F52" s="93">
        <v>3.3000000000000002E-2</v>
      </c>
      <c r="G52"/>
    </row>
    <row r="53" spans="1:7">
      <c r="A53" s="247"/>
      <c r="B53" s="34" t="s">
        <v>41</v>
      </c>
      <c r="C53" s="94">
        <v>16</v>
      </c>
      <c r="D53" s="95">
        <v>0.13100000000000001</v>
      </c>
      <c r="E53" s="87">
        <v>114</v>
      </c>
      <c r="F53" s="96">
        <v>0.14000000000000001</v>
      </c>
      <c r="G53"/>
    </row>
    <row r="54" spans="1:7">
      <c r="A54" s="248"/>
      <c r="B54" s="86" t="s">
        <v>0</v>
      </c>
      <c r="C54" s="97">
        <v>122</v>
      </c>
      <c r="D54" s="98">
        <v>1</v>
      </c>
      <c r="E54" s="86">
        <v>815</v>
      </c>
      <c r="F54" s="99">
        <v>1</v>
      </c>
      <c r="G54"/>
    </row>
    <row r="55" spans="1:7">
      <c r="A55" s="246" t="s">
        <v>43</v>
      </c>
      <c r="B55" s="32" t="s">
        <v>37</v>
      </c>
      <c r="C55" s="88">
        <v>102</v>
      </c>
      <c r="D55" s="89">
        <v>0.85</v>
      </c>
      <c r="E55" s="167">
        <v>729</v>
      </c>
      <c r="F55" s="90">
        <v>0.92900000000000005</v>
      </c>
      <c r="G55"/>
    </row>
    <row r="56" spans="1:7">
      <c r="A56" s="247"/>
      <c r="B56" s="33" t="s">
        <v>38</v>
      </c>
      <c r="C56" s="91">
        <v>0</v>
      </c>
      <c r="D56" s="92">
        <v>0</v>
      </c>
      <c r="E56" s="168">
        <v>1</v>
      </c>
      <c r="F56" s="93">
        <v>1E-3</v>
      </c>
      <c r="G56"/>
    </row>
    <row r="57" spans="1:7" ht="15.75" customHeight="1">
      <c r="A57" s="247"/>
      <c r="B57" s="33" t="s">
        <v>39</v>
      </c>
      <c r="C57" s="91">
        <v>2</v>
      </c>
      <c r="D57" s="92">
        <v>1.7000000000000001E-2</v>
      </c>
      <c r="E57" s="168">
        <v>13</v>
      </c>
      <c r="F57" s="93">
        <v>1.7000000000000001E-2</v>
      </c>
      <c r="G57"/>
    </row>
    <row r="58" spans="1:7" ht="30">
      <c r="A58" s="247"/>
      <c r="B58" s="33" t="s">
        <v>40</v>
      </c>
      <c r="C58" s="91">
        <v>3</v>
      </c>
      <c r="D58" s="92">
        <v>2.5000000000000001E-2</v>
      </c>
      <c r="E58" s="168">
        <v>3</v>
      </c>
      <c r="F58" s="93">
        <v>4.0000000000000001E-3</v>
      </c>
      <c r="G58"/>
    </row>
    <row r="59" spans="1:7">
      <c r="A59" s="247"/>
      <c r="B59" s="34" t="s">
        <v>41</v>
      </c>
      <c r="C59" s="94">
        <v>13</v>
      </c>
      <c r="D59" s="95">
        <v>0.108</v>
      </c>
      <c r="E59" s="170">
        <v>39</v>
      </c>
      <c r="F59" s="96">
        <v>0.05</v>
      </c>
      <c r="G59"/>
    </row>
    <row r="60" spans="1:7">
      <c r="A60" s="248"/>
      <c r="B60" s="169" t="s">
        <v>0</v>
      </c>
      <c r="C60" s="97">
        <v>120</v>
      </c>
      <c r="D60" s="98">
        <v>1</v>
      </c>
      <c r="E60" s="169">
        <v>785</v>
      </c>
      <c r="F60" s="99">
        <v>1</v>
      </c>
      <c r="G60"/>
    </row>
    <row r="61" spans="1:7" s="29" customFormat="1">
      <c r="A61" s="205" t="s">
        <v>469</v>
      </c>
      <c r="B61" s="206"/>
      <c r="C61" s="206"/>
      <c r="D61" s="206"/>
      <c r="E61" s="206"/>
      <c r="F61" s="207"/>
    </row>
    <row r="62" spans="1:7">
      <c r="A62" s="284" t="s">
        <v>44</v>
      </c>
      <c r="B62" s="35" t="s">
        <v>37</v>
      </c>
      <c r="C62" s="100">
        <v>112</v>
      </c>
      <c r="D62" s="101">
        <v>0.94099999999999995</v>
      </c>
      <c r="E62" s="78">
        <v>697</v>
      </c>
      <c r="F62" s="102">
        <v>0.88200000000000001</v>
      </c>
      <c r="G62"/>
    </row>
    <row r="63" spans="1:7">
      <c r="A63" s="247"/>
      <c r="B63" s="33" t="s">
        <v>38</v>
      </c>
      <c r="C63" s="91">
        <v>0</v>
      </c>
      <c r="D63" s="92">
        <v>0</v>
      </c>
      <c r="E63" s="84">
        <v>2</v>
      </c>
      <c r="F63" s="93">
        <v>3.0000000000000001E-3</v>
      </c>
      <c r="G63"/>
    </row>
    <row r="64" spans="1:7" ht="16" customHeight="1">
      <c r="A64" s="247"/>
      <c r="B64" s="36" t="s">
        <v>39</v>
      </c>
      <c r="C64" s="91">
        <v>2</v>
      </c>
      <c r="D64" s="92">
        <v>1.7000000000000001E-2</v>
      </c>
      <c r="E64" s="84">
        <v>27</v>
      </c>
      <c r="F64" s="93">
        <v>3.4000000000000002E-2</v>
      </c>
      <c r="G64"/>
    </row>
    <row r="65" spans="1:7" ht="30">
      <c r="A65" s="247"/>
      <c r="B65" s="33" t="s">
        <v>40</v>
      </c>
      <c r="C65" s="91">
        <v>2</v>
      </c>
      <c r="D65" s="92">
        <v>1.7000000000000001E-2</v>
      </c>
      <c r="E65" s="84">
        <v>29</v>
      </c>
      <c r="F65" s="93">
        <v>3.6999999999999998E-2</v>
      </c>
      <c r="G65"/>
    </row>
    <row r="66" spans="1:7">
      <c r="A66" s="247"/>
      <c r="B66" s="34" t="s">
        <v>41</v>
      </c>
      <c r="C66" s="94">
        <v>3</v>
      </c>
      <c r="D66" s="95">
        <v>2.5000000000000001E-2</v>
      </c>
      <c r="E66" s="87">
        <v>35</v>
      </c>
      <c r="F66" s="96">
        <v>4.3999999999999997E-2</v>
      </c>
      <c r="G66"/>
    </row>
    <row r="67" spans="1:7">
      <c r="A67" s="248"/>
      <c r="B67" s="86" t="s">
        <v>0</v>
      </c>
      <c r="C67" s="97">
        <v>119</v>
      </c>
      <c r="D67" s="98">
        <v>1</v>
      </c>
      <c r="E67" s="86">
        <v>790</v>
      </c>
      <c r="F67" s="99">
        <v>1</v>
      </c>
      <c r="G67"/>
    </row>
    <row r="68" spans="1:7">
      <c r="A68" s="246" t="s">
        <v>45</v>
      </c>
      <c r="B68" s="32" t="s">
        <v>37</v>
      </c>
      <c r="C68" s="88">
        <v>86</v>
      </c>
      <c r="D68" s="89">
        <v>0.71699999999999997</v>
      </c>
      <c r="E68" s="85">
        <v>569</v>
      </c>
      <c r="F68" s="90">
        <v>0.71399999999999997</v>
      </c>
      <c r="G68"/>
    </row>
    <row r="69" spans="1:7">
      <c r="A69" s="247"/>
      <c r="B69" s="33" t="s">
        <v>38</v>
      </c>
      <c r="C69" s="91">
        <v>0</v>
      </c>
      <c r="D69" s="92">
        <v>0</v>
      </c>
      <c r="E69" s="84">
        <v>1</v>
      </c>
      <c r="F69" s="93">
        <v>1E-3</v>
      </c>
      <c r="G69"/>
    </row>
    <row r="70" spans="1:7" ht="18" customHeight="1">
      <c r="A70" s="247"/>
      <c r="B70" s="33" t="s">
        <v>39</v>
      </c>
      <c r="C70" s="91">
        <v>1</v>
      </c>
      <c r="D70" s="92">
        <v>8.0000000000000002E-3</v>
      </c>
      <c r="E70" s="84">
        <v>27</v>
      </c>
      <c r="F70" s="93">
        <v>3.4000000000000002E-2</v>
      </c>
      <c r="G70"/>
    </row>
    <row r="71" spans="1:7" ht="30">
      <c r="A71" s="247"/>
      <c r="B71" s="33" t="s">
        <v>40</v>
      </c>
      <c r="C71" s="91">
        <v>0</v>
      </c>
      <c r="D71" s="92">
        <v>0</v>
      </c>
      <c r="E71" s="84">
        <v>15</v>
      </c>
      <c r="F71" s="93">
        <v>1.9E-2</v>
      </c>
      <c r="G71"/>
    </row>
    <row r="72" spans="1:7">
      <c r="A72" s="247"/>
      <c r="B72" s="34" t="s">
        <v>41</v>
      </c>
      <c r="C72" s="94">
        <v>33</v>
      </c>
      <c r="D72" s="95">
        <v>0.27500000000000002</v>
      </c>
      <c r="E72" s="87">
        <v>185</v>
      </c>
      <c r="F72" s="96">
        <v>0.23200000000000001</v>
      </c>
      <c r="G72"/>
    </row>
    <row r="73" spans="1:7">
      <c r="A73" s="248"/>
      <c r="B73" s="86" t="s">
        <v>0</v>
      </c>
      <c r="C73" s="97">
        <v>120</v>
      </c>
      <c r="D73" s="98">
        <v>1</v>
      </c>
      <c r="E73" s="86">
        <v>797</v>
      </c>
      <c r="F73" s="99">
        <v>1</v>
      </c>
      <c r="G73"/>
    </row>
    <row r="74" spans="1:7">
      <c r="A74" s="246" t="s">
        <v>46</v>
      </c>
      <c r="B74" s="32" t="s">
        <v>37</v>
      </c>
      <c r="C74" s="88">
        <v>105</v>
      </c>
      <c r="D74" s="89">
        <v>0.92900000000000005</v>
      </c>
      <c r="E74" s="85">
        <v>711</v>
      </c>
      <c r="F74" s="90">
        <v>0.93400000000000005</v>
      </c>
      <c r="G74"/>
    </row>
    <row r="75" spans="1:7">
      <c r="A75" s="247"/>
      <c r="B75" s="33" t="s">
        <v>38</v>
      </c>
      <c r="C75" s="91">
        <v>0</v>
      </c>
      <c r="D75" s="92">
        <v>0</v>
      </c>
      <c r="E75" s="84">
        <v>2</v>
      </c>
      <c r="F75" s="93">
        <v>3.0000000000000001E-3</v>
      </c>
      <c r="G75"/>
    </row>
    <row r="76" spans="1:7" ht="17" customHeight="1">
      <c r="A76" s="247"/>
      <c r="B76" s="33" t="s">
        <v>39</v>
      </c>
      <c r="C76" s="91">
        <v>1</v>
      </c>
      <c r="D76" s="92">
        <v>8.9999999999999993E-3</v>
      </c>
      <c r="E76" s="84">
        <v>7</v>
      </c>
      <c r="F76" s="93">
        <v>8.9999999999999993E-3</v>
      </c>
      <c r="G76"/>
    </row>
    <row r="77" spans="1:7" ht="30">
      <c r="A77" s="247"/>
      <c r="B77" s="33" t="s">
        <v>40</v>
      </c>
      <c r="C77" s="91">
        <v>0</v>
      </c>
      <c r="D77" s="92">
        <v>0</v>
      </c>
      <c r="E77" s="84">
        <v>1</v>
      </c>
      <c r="F77" s="93">
        <v>1E-3</v>
      </c>
      <c r="G77"/>
    </row>
    <row r="78" spans="1:7">
      <c r="A78" s="247"/>
      <c r="B78" s="34" t="s">
        <v>41</v>
      </c>
      <c r="C78" s="94">
        <v>7</v>
      </c>
      <c r="D78" s="95">
        <v>6.2E-2</v>
      </c>
      <c r="E78" s="87">
        <v>40</v>
      </c>
      <c r="F78" s="96">
        <v>5.2999999999999999E-2</v>
      </c>
      <c r="G78"/>
    </row>
    <row r="79" spans="1:7">
      <c r="A79" s="247"/>
      <c r="B79" s="87" t="s">
        <v>0</v>
      </c>
      <c r="C79" s="94">
        <v>113</v>
      </c>
      <c r="D79" s="95">
        <v>1</v>
      </c>
      <c r="E79" s="87">
        <v>761</v>
      </c>
      <c r="F79" s="96">
        <v>1</v>
      </c>
      <c r="G79"/>
    </row>
    <row r="80" spans="1:7">
      <c r="A80" s="280" t="s">
        <v>310</v>
      </c>
      <c r="B80" s="32" t="s">
        <v>37</v>
      </c>
      <c r="C80" s="88">
        <v>63</v>
      </c>
      <c r="D80" s="89">
        <v>0.76800000000000002</v>
      </c>
      <c r="E80" s="85">
        <v>444</v>
      </c>
      <c r="F80" s="90">
        <v>0.8</v>
      </c>
      <c r="G80"/>
    </row>
    <row r="81" spans="1:7">
      <c r="A81" s="247"/>
      <c r="B81" s="33" t="s">
        <v>38</v>
      </c>
      <c r="C81" s="91">
        <v>3</v>
      </c>
      <c r="D81" s="92">
        <v>3.6999999999999998E-2</v>
      </c>
      <c r="E81" s="84">
        <v>14</v>
      </c>
      <c r="F81" s="93">
        <v>2.5000000000000001E-2</v>
      </c>
      <c r="G81"/>
    </row>
    <row r="82" spans="1:7" ht="17" customHeight="1">
      <c r="A82" s="247"/>
      <c r="B82" s="33" t="s">
        <v>39</v>
      </c>
      <c r="C82" s="91">
        <v>6</v>
      </c>
      <c r="D82" s="92">
        <v>7.2999999999999995E-2</v>
      </c>
      <c r="E82" s="84">
        <v>31</v>
      </c>
      <c r="F82" s="93">
        <v>5.6000000000000001E-2</v>
      </c>
      <c r="G82"/>
    </row>
    <row r="83" spans="1:7" ht="30">
      <c r="A83" s="247"/>
      <c r="B83" s="33" t="s">
        <v>40</v>
      </c>
      <c r="C83" s="91">
        <v>2</v>
      </c>
      <c r="D83" s="92">
        <v>2.4E-2</v>
      </c>
      <c r="E83" s="84">
        <v>17</v>
      </c>
      <c r="F83" s="93">
        <v>3.1E-2</v>
      </c>
      <c r="G83"/>
    </row>
    <row r="84" spans="1:7">
      <c r="A84" s="247"/>
      <c r="B84" s="34" t="s">
        <v>41</v>
      </c>
      <c r="C84" s="94">
        <v>8</v>
      </c>
      <c r="D84" s="95">
        <v>9.8000000000000004E-2</v>
      </c>
      <c r="E84" s="87">
        <v>49</v>
      </c>
      <c r="F84" s="96">
        <v>8.7999999999999995E-2</v>
      </c>
      <c r="G84"/>
    </row>
    <row r="85" spans="1:7">
      <c r="A85" s="247"/>
      <c r="B85" s="87" t="s">
        <v>0</v>
      </c>
      <c r="C85" s="94">
        <v>82</v>
      </c>
      <c r="D85" s="95">
        <v>1</v>
      </c>
      <c r="E85" s="87">
        <v>555</v>
      </c>
      <c r="F85" s="96">
        <v>1</v>
      </c>
      <c r="G85"/>
    </row>
    <row r="86" spans="1:7">
      <c r="A86" s="280" t="s">
        <v>311</v>
      </c>
      <c r="B86" s="32" t="s">
        <v>37</v>
      </c>
      <c r="C86" s="88">
        <v>64</v>
      </c>
      <c r="D86" s="89">
        <v>0.91400000000000003</v>
      </c>
      <c r="E86" s="173">
        <v>485</v>
      </c>
      <c r="F86" s="90">
        <v>0.95799999999999996</v>
      </c>
      <c r="G86"/>
    </row>
    <row r="87" spans="1:7">
      <c r="A87" s="247"/>
      <c r="B87" s="33" t="s">
        <v>38</v>
      </c>
      <c r="C87" s="91">
        <v>0</v>
      </c>
      <c r="D87" s="92">
        <v>0</v>
      </c>
      <c r="E87" s="172">
        <v>4</v>
      </c>
      <c r="F87" s="93">
        <v>8.0000000000000002E-3</v>
      </c>
      <c r="G87"/>
    </row>
    <row r="88" spans="1:7" ht="17" customHeight="1">
      <c r="A88" s="247"/>
      <c r="B88" s="33" t="s">
        <v>39</v>
      </c>
      <c r="C88" s="91">
        <v>1</v>
      </c>
      <c r="D88" s="92">
        <v>1.4E-2</v>
      </c>
      <c r="E88" s="172">
        <v>5</v>
      </c>
      <c r="F88" s="93">
        <v>0.01</v>
      </c>
      <c r="G88"/>
    </row>
    <row r="89" spans="1:7" ht="30">
      <c r="A89" s="247"/>
      <c r="B89" s="33" t="s">
        <v>40</v>
      </c>
      <c r="C89" s="91">
        <v>0</v>
      </c>
      <c r="D89" s="92">
        <v>0</v>
      </c>
      <c r="E89" s="172">
        <v>2</v>
      </c>
      <c r="F89" s="93">
        <v>4.0000000000000001E-3</v>
      </c>
      <c r="G89"/>
    </row>
    <row r="90" spans="1:7">
      <c r="A90" s="247"/>
      <c r="B90" s="34" t="s">
        <v>41</v>
      </c>
      <c r="C90" s="94">
        <v>5</v>
      </c>
      <c r="D90" s="95">
        <v>7.0999999999999994E-2</v>
      </c>
      <c r="E90" s="174">
        <v>10</v>
      </c>
      <c r="F90" s="96">
        <v>0.02</v>
      </c>
      <c r="G90"/>
    </row>
    <row r="91" spans="1:7">
      <c r="A91" s="248"/>
      <c r="B91" s="171" t="s">
        <v>0</v>
      </c>
      <c r="C91" s="97">
        <v>70</v>
      </c>
      <c r="D91" s="98">
        <v>1</v>
      </c>
      <c r="E91" s="171">
        <v>506</v>
      </c>
      <c r="F91" s="99">
        <v>1</v>
      </c>
      <c r="G91"/>
    </row>
    <row r="92" spans="1:7" s="74" customFormat="1" ht="51" customHeight="1">
      <c r="A92" s="243" t="s">
        <v>362</v>
      </c>
      <c r="B92" s="244"/>
      <c r="C92" s="244"/>
      <c r="D92" s="244"/>
      <c r="E92" s="244"/>
      <c r="F92" s="245"/>
    </row>
    <row r="93" spans="1:7" ht="15.75" customHeight="1">
      <c r="A93" s="205" t="s">
        <v>338</v>
      </c>
      <c r="B93" s="206"/>
      <c r="C93" s="206"/>
      <c r="D93" s="206"/>
      <c r="E93" s="206"/>
      <c r="F93" s="207"/>
      <c r="G93"/>
    </row>
    <row r="94" spans="1:7">
      <c r="A94" s="212" t="s">
        <v>234</v>
      </c>
      <c r="B94" s="37" t="s">
        <v>218</v>
      </c>
      <c r="C94" s="41">
        <v>0</v>
      </c>
      <c r="D94" s="42">
        <v>0</v>
      </c>
      <c r="E94" s="43">
        <v>0</v>
      </c>
      <c r="F94" s="44">
        <v>0</v>
      </c>
      <c r="G94"/>
    </row>
    <row r="95" spans="1:7">
      <c r="A95" s="221"/>
      <c r="B95" s="38" t="s">
        <v>219</v>
      </c>
      <c r="C95" s="45">
        <v>2</v>
      </c>
      <c r="D95" s="46">
        <v>1.7000000000000001E-2</v>
      </c>
      <c r="E95" s="47">
        <v>4</v>
      </c>
      <c r="F95" s="48">
        <v>5.0000000000000001E-3</v>
      </c>
      <c r="G95"/>
    </row>
    <row r="96" spans="1:7">
      <c r="A96" s="221"/>
      <c r="B96" s="38" t="s">
        <v>220</v>
      </c>
      <c r="C96" s="45">
        <v>0</v>
      </c>
      <c r="D96" s="46">
        <v>0</v>
      </c>
      <c r="E96" s="47">
        <v>0</v>
      </c>
      <c r="F96" s="48">
        <v>0</v>
      </c>
      <c r="G96"/>
    </row>
    <row r="97" spans="1:7">
      <c r="A97" s="221"/>
      <c r="B97" s="39" t="s">
        <v>221</v>
      </c>
      <c r="C97" s="45">
        <v>0</v>
      </c>
      <c r="D97" s="46">
        <v>0</v>
      </c>
      <c r="E97" s="47">
        <v>1</v>
      </c>
      <c r="F97" s="48">
        <v>1E-3</v>
      </c>
      <c r="G97"/>
    </row>
    <row r="98" spans="1:7">
      <c r="A98" s="221"/>
      <c r="B98" s="39" t="s">
        <v>222</v>
      </c>
      <c r="C98" s="45">
        <v>1</v>
      </c>
      <c r="D98" s="46">
        <v>8.9999999999999993E-3</v>
      </c>
      <c r="E98" s="47">
        <v>5</v>
      </c>
      <c r="F98" s="48">
        <v>6.0000000000000001E-3</v>
      </c>
      <c r="G98"/>
    </row>
    <row r="99" spans="1:7">
      <c r="A99" s="221"/>
      <c r="B99" s="39" t="s">
        <v>223</v>
      </c>
      <c r="C99" s="45">
        <v>0</v>
      </c>
      <c r="D99" s="46">
        <v>0</v>
      </c>
      <c r="E99" s="47">
        <v>1</v>
      </c>
      <c r="F99" s="48">
        <v>1E-3</v>
      </c>
      <c r="G99"/>
    </row>
    <row r="100" spans="1:7">
      <c r="A100" s="221"/>
      <c r="B100" s="39" t="s">
        <v>224</v>
      </c>
      <c r="C100" s="45">
        <v>0</v>
      </c>
      <c r="D100" s="46">
        <v>0</v>
      </c>
      <c r="E100" s="47">
        <v>0</v>
      </c>
      <c r="F100" s="48">
        <v>0</v>
      </c>
      <c r="G100"/>
    </row>
    <row r="101" spans="1:7">
      <c r="A101" s="221"/>
      <c r="B101" s="39" t="s">
        <v>225</v>
      </c>
      <c r="C101" s="45">
        <v>1</v>
      </c>
      <c r="D101" s="46">
        <v>8.9999999999999993E-3</v>
      </c>
      <c r="E101" s="47">
        <v>7</v>
      </c>
      <c r="F101" s="48">
        <v>8.9999999999999993E-3</v>
      </c>
      <c r="G101"/>
    </row>
    <row r="102" spans="1:7" s="11" customFormat="1">
      <c r="A102" s="221"/>
      <c r="B102" s="39" t="s">
        <v>226</v>
      </c>
      <c r="C102" s="45">
        <v>0</v>
      </c>
      <c r="D102" s="46">
        <v>0</v>
      </c>
      <c r="E102" s="47">
        <v>1</v>
      </c>
      <c r="F102" s="48">
        <v>1E-3</v>
      </c>
    </row>
    <row r="103" spans="1:7" s="11" customFormat="1">
      <c r="A103" s="222"/>
      <c r="B103" s="128" t="s">
        <v>339</v>
      </c>
      <c r="C103" s="49">
        <v>2</v>
      </c>
      <c r="D103" s="50">
        <v>1.7000000000000001E-2</v>
      </c>
      <c r="E103" s="51">
        <v>13</v>
      </c>
      <c r="F103" s="52">
        <v>1.7000000000000001E-2</v>
      </c>
    </row>
    <row r="104" spans="1:7" s="11" customFormat="1">
      <c r="A104" s="212" t="s">
        <v>235</v>
      </c>
      <c r="B104" s="40" t="s">
        <v>227</v>
      </c>
      <c r="C104" s="53">
        <v>0</v>
      </c>
      <c r="D104" s="54">
        <v>0</v>
      </c>
      <c r="E104" s="55">
        <v>2</v>
      </c>
      <c r="F104" s="56">
        <v>3.0000000000000001E-3</v>
      </c>
    </row>
    <row r="105" spans="1:7" s="11" customFormat="1">
      <c r="A105" s="221"/>
      <c r="B105" s="39" t="s">
        <v>228</v>
      </c>
      <c r="C105" s="45">
        <v>0</v>
      </c>
      <c r="D105" s="46">
        <v>0</v>
      </c>
      <c r="E105" s="47">
        <v>6</v>
      </c>
      <c r="F105" s="48">
        <v>8.0000000000000002E-3</v>
      </c>
    </row>
    <row r="106" spans="1:7" s="11" customFormat="1">
      <c r="A106" s="221"/>
      <c r="B106" s="39" t="s">
        <v>229</v>
      </c>
      <c r="C106" s="45">
        <v>0</v>
      </c>
      <c r="D106" s="46">
        <v>0</v>
      </c>
      <c r="E106" s="47">
        <v>1</v>
      </c>
      <c r="F106" s="48">
        <v>1E-3</v>
      </c>
    </row>
    <row r="107" spans="1:7" s="11" customFormat="1">
      <c r="A107" s="221"/>
      <c r="B107" s="39" t="s">
        <v>230</v>
      </c>
      <c r="C107" s="45">
        <v>2</v>
      </c>
      <c r="D107" s="46">
        <v>1.7000000000000001E-2</v>
      </c>
      <c r="E107" s="47">
        <v>4</v>
      </c>
      <c r="F107" s="48">
        <v>5.0000000000000001E-3</v>
      </c>
    </row>
    <row r="108" spans="1:7" s="11" customFormat="1">
      <c r="A108" s="221"/>
      <c r="B108" s="39" t="s">
        <v>231</v>
      </c>
      <c r="C108" s="45">
        <v>2</v>
      </c>
      <c r="D108" s="46">
        <v>1.7000000000000001E-2</v>
      </c>
      <c r="E108" s="47">
        <v>7</v>
      </c>
      <c r="F108" s="48">
        <v>8.9999999999999993E-3</v>
      </c>
    </row>
    <row r="109" spans="1:7" s="11" customFormat="1">
      <c r="A109" s="221"/>
      <c r="B109" s="39" t="s">
        <v>232</v>
      </c>
      <c r="C109" s="45">
        <v>0</v>
      </c>
      <c r="D109" s="46">
        <v>0</v>
      </c>
      <c r="E109" s="47">
        <v>0</v>
      </c>
      <c r="F109" s="48">
        <v>0</v>
      </c>
    </row>
    <row r="110" spans="1:7" s="11" customFormat="1">
      <c r="A110" s="221"/>
      <c r="B110" s="39" t="s">
        <v>233</v>
      </c>
      <c r="C110" s="45">
        <v>0</v>
      </c>
      <c r="D110" s="46">
        <v>0</v>
      </c>
      <c r="E110" s="47">
        <v>1</v>
      </c>
      <c r="F110" s="48">
        <v>1E-3</v>
      </c>
    </row>
    <row r="111" spans="1:7" s="11" customFormat="1">
      <c r="A111" s="222"/>
      <c r="B111" s="128" t="s">
        <v>352</v>
      </c>
      <c r="C111" s="49">
        <v>7</v>
      </c>
      <c r="D111" s="50">
        <v>6.0999999999999999E-2</v>
      </c>
      <c r="E111" s="51">
        <v>14</v>
      </c>
      <c r="F111" s="52">
        <v>1.7999999999999999E-2</v>
      </c>
    </row>
    <row r="112" spans="1:7" ht="18" customHeight="1">
      <c r="A112" s="212" t="s">
        <v>273</v>
      </c>
      <c r="B112" s="57" t="s">
        <v>236</v>
      </c>
      <c r="C112" s="41">
        <v>0</v>
      </c>
      <c r="D112" s="42">
        <v>0</v>
      </c>
      <c r="E112" s="43">
        <v>0</v>
      </c>
      <c r="F112" s="44">
        <v>0</v>
      </c>
      <c r="G112"/>
    </row>
    <row r="113" spans="1:7">
      <c r="A113" s="221"/>
      <c r="B113" s="39" t="s">
        <v>237</v>
      </c>
      <c r="C113" s="45">
        <v>0</v>
      </c>
      <c r="D113" s="46">
        <v>0</v>
      </c>
      <c r="E113" s="47">
        <v>3</v>
      </c>
      <c r="F113" s="48">
        <v>4.0000000000000001E-3</v>
      </c>
      <c r="G113"/>
    </row>
    <row r="114" spans="1:7">
      <c r="A114" s="221"/>
      <c r="B114" s="39" t="s">
        <v>238</v>
      </c>
      <c r="C114" s="45">
        <v>1</v>
      </c>
      <c r="D114" s="46">
        <v>8.9999999999999993E-3</v>
      </c>
      <c r="E114" s="47">
        <v>22</v>
      </c>
      <c r="F114" s="48">
        <v>2.8000000000000001E-2</v>
      </c>
      <c r="G114"/>
    </row>
    <row r="115" spans="1:7">
      <c r="A115" s="221"/>
      <c r="B115" s="39" t="s">
        <v>239</v>
      </c>
      <c r="C115" s="45">
        <v>0</v>
      </c>
      <c r="D115" s="46">
        <v>0</v>
      </c>
      <c r="E115" s="47">
        <v>1</v>
      </c>
      <c r="F115" s="48">
        <v>1E-3</v>
      </c>
      <c r="G115"/>
    </row>
    <row r="116" spans="1:7">
      <c r="A116" s="221"/>
      <c r="B116" s="39" t="s">
        <v>240</v>
      </c>
      <c r="C116" s="45">
        <v>3</v>
      </c>
      <c r="D116" s="46">
        <v>2.5999999999999999E-2</v>
      </c>
      <c r="E116" s="47">
        <v>17</v>
      </c>
      <c r="F116" s="48">
        <v>2.1999999999999999E-2</v>
      </c>
      <c r="G116"/>
    </row>
    <row r="117" spans="1:7">
      <c r="A117" s="222"/>
      <c r="B117" s="128" t="s">
        <v>351</v>
      </c>
      <c r="C117" s="49">
        <v>0</v>
      </c>
      <c r="D117" s="50">
        <v>0</v>
      </c>
      <c r="E117" s="51">
        <v>15</v>
      </c>
      <c r="F117" s="52">
        <v>1.9E-2</v>
      </c>
      <c r="G117"/>
    </row>
    <row r="118" spans="1:7" ht="15.75" customHeight="1">
      <c r="A118" s="205" t="s">
        <v>470</v>
      </c>
      <c r="B118" s="206"/>
      <c r="C118" s="206"/>
      <c r="D118" s="206"/>
      <c r="E118" s="206"/>
      <c r="F118" s="207"/>
      <c r="G118"/>
    </row>
    <row r="119" spans="1:7">
      <c r="A119" s="213" t="s">
        <v>274</v>
      </c>
      <c r="B119" s="40" t="s">
        <v>241</v>
      </c>
      <c r="C119" s="53">
        <v>0</v>
      </c>
      <c r="D119" s="54">
        <v>0</v>
      </c>
      <c r="E119" s="55">
        <v>1</v>
      </c>
      <c r="F119" s="56">
        <v>1E-3</v>
      </c>
      <c r="G119"/>
    </row>
    <row r="120" spans="1:7" ht="47" customHeight="1">
      <c r="A120" s="221"/>
      <c r="B120" s="129" t="s">
        <v>340</v>
      </c>
      <c r="C120" s="45">
        <v>0</v>
      </c>
      <c r="D120" s="46">
        <v>0</v>
      </c>
      <c r="E120" s="47">
        <v>6</v>
      </c>
      <c r="F120" s="48">
        <v>8.0000000000000002E-3</v>
      </c>
      <c r="G120"/>
    </row>
    <row r="121" spans="1:7" ht="45">
      <c r="A121" s="221"/>
      <c r="B121" s="129" t="s">
        <v>341</v>
      </c>
      <c r="C121" s="45">
        <v>7</v>
      </c>
      <c r="D121" s="46">
        <v>6.0999999999999999E-2</v>
      </c>
      <c r="E121" s="47">
        <v>78</v>
      </c>
      <c r="F121" s="48">
        <v>0.1</v>
      </c>
      <c r="G121"/>
    </row>
    <row r="122" spans="1:7">
      <c r="A122" s="221"/>
      <c r="B122" s="39" t="s">
        <v>242</v>
      </c>
      <c r="C122" s="45">
        <v>1</v>
      </c>
      <c r="D122" s="46">
        <v>8.9999999999999993E-3</v>
      </c>
      <c r="E122" s="47">
        <v>12</v>
      </c>
      <c r="F122" s="48">
        <v>1.4999999999999999E-2</v>
      </c>
      <c r="G122"/>
    </row>
    <row r="123" spans="1:7" ht="15" customHeight="1">
      <c r="A123" s="221"/>
      <c r="B123" s="39" t="s">
        <v>243</v>
      </c>
      <c r="C123" s="45">
        <v>2</v>
      </c>
      <c r="D123" s="46">
        <v>1.7000000000000001E-2</v>
      </c>
      <c r="E123" s="47">
        <v>6</v>
      </c>
      <c r="F123" s="48">
        <v>8.0000000000000002E-3</v>
      </c>
      <c r="G123"/>
    </row>
    <row r="124" spans="1:7">
      <c r="A124" s="221"/>
      <c r="B124" s="39" t="s">
        <v>244</v>
      </c>
      <c r="C124" s="45">
        <v>0</v>
      </c>
      <c r="D124" s="46">
        <v>0</v>
      </c>
      <c r="E124" s="47">
        <v>3</v>
      </c>
      <c r="F124" s="48">
        <v>4.0000000000000001E-3</v>
      </c>
      <c r="G124"/>
    </row>
    <row r="125" spans="1:7">
      <c r="A125" s="222"/>
      <c r="B125" s="130" t="s">
        <v>342</v>
      </c>
      <c r="C125" s="49">
        <v>4</v>
      </c>
      <c r="D125" s="50">
        <v>3.5000000000000003E-2</v>
      </c>
      <c r="E125" s="51">
        <v>21</v>
      </c>
      <c r="F125" s="52">
        <v>2.7E-2</v>
      </c>
      <c r="G125"/>
    </row>
    <row r="126" spans="1:7">
      <c r="A126" s="223" t="s">
        <v>275</v>
      </c>
      <c r="B126" s="57" t="s">
        <v>245</v>
      </c>
      <c r="C126" s="41">
        <v>0</v>
      </c>
      <c r="D126" s="42">
        <v>0</v>
      </c>
      <c r="E126" s="43">
        <v>2</v>
      </c>
      <c r="F126" s="44">
        <v>3.0000000000000001E-3</v>
      </c>
      <c r="G126"/>
    </row>
    <row r="127" spans="1:7">
      <c r="A127" s="221"/>
      <c r="B127" s="39" t="s">
        <v>246</v>
      </c>
      <c r="C127" s="45">
        <v>0</v>
      </c>
      <c r="D127" s="46">
        <v>0</v>
      </c>
      <c r="E127" s="47">
        <v>0</v>
      </c>
      <c r="F127" s="48">
        <v>0</v>
      </c>
      <c r="G127"/>
    </row>
    <row r="128" spans="1:7">
      <c r="A128" s="221"/>
      <c r="B128" s="39" t="s">
        <v>247</v>
      </c>
      <c r="C128" s="45">
        <v>0</v>
      </c>
      <c r="D128" s="46">
        <v>0</v>
      </c>
      <c r="E128" s="47">
        <v>0</v>
      </c>
      <c r="F128" s="48">
        <v>0</v>
      </c>
      <c r="G128"/>
    </row>
    <row r="129" spans="1:7">
      <c r="A129" s="221"/>
      <c r="B129" s="39" t="s">
        <v>248</v>
      </c>
      <c r="C129" s="45">
        <v>0</v>
      </c>
      <c r="D129" s="46">
        <v>0</v>
      </c>
      <c r="E129" s="47">
        <v>52</v>
      </c>
      <c r="F129" s="48">
        <v>6.7000000000000004E-2</v>
      </c>
      <c r="G129"/>
    </row>
    <row r="130" spans="1:7">
      <c r="A130" s="221"/>
      <c r="B130" s="39" t="s">
        <v>249</v>
      </c>
      <c r="C130" s="45">
        <v>0</v>
      </c>
      <c r="D130" s="46">
        <v>0</v>
      </c>
      <c r="E130" s="47">
        <v>0</v>
      </c>
      <c r="F130" s="48">
        <v>0</v>
      </c>
      <c r="G130"/>
    </row>
    <row r="131" spans="1:7">
      <c r="A131" s="221"/>
      <c r="B131" s="39" t="s">
        <v>250</v>
      </c>
      <c r="C131" s="45">
        <v>0</v>
      </c>
      <c r="D131" s="46">
        <v>0</v>
      </c>
      <c r="E131" s="47">
        <v>0</v>
      </c>
      <c r="F131" s="48">
        <v>0</v>
      </c>
      <c r="G131"/>
    </row>
    <row r="132" spans="1:7" ht="15.75" customHeight="1">
      <c r="A132" s="221"/>
      <c r="B132" s="39" t="s">
        <v>251</v>
      </c>
      <c r="C132" s="45">
        <v>0</v>
      </c>
      <c r="D132" s="46">
        <v>0</v>
      </c>
      <c r="E132" s="47">
        <v>1</v>
      </c>
      <c r="F132" s="48">
        <v>1E-3</v>
      </c>
      <c r="G132"/>
    </row>
    <row r="133" spans="1:7">
      <c r="A133" s="221"/>
      <c r="B133" s="39" t="s">
        <v>252</v>
      </c>
      <c r="C133" s="45">
        <v>0</v>
      </c>
      <c r="D133" s="46">
        <v>0</v>
      </c>
      <c r="E133" s="47">
        <v>0</v>
      </c>
      <c r="F133" s="48">
        <v>0</v>
      </c>
      <c r="G133"/>
    </row>
    <row r="134" spans="1:7">
      <c r="A134" s="221"/>
      <c r="B134" s="39" t="s">
        <v>253</v>
      </c>
      <c r="C134" s="45">
        <v>0</v>
      </c>
      <c r="D134" s="46">
        <v>0</v>
      </c>
      <c r="E134" s="47">
        <v>1</v>
      </c>
      <c r="F134" s="48">
        <v>1E-3</v>
      </c>
      <c r="G134"/>
    </row>
    <row r="135" spans="1:7">
      <c r="A135" s="222"/>
      <c r="B135" s="131" t="s">
        <v>343</v>
      </c>
      <c r="C135" s="49">
        <v>8</v>
      </c>
      <c r="D135" s="50">
        <v>7.0000000000000007E-2</v>
      </c>
      <c r="E135" s="51">
        <v>30</v>
      </c>
      <c r="F135" s="52">
        <v>3.9E-2</v>
      </c>
      <c r="G135"/>
    </row>
    <row r="136" spans="1:7">
      <c r="A136" s="221" t="s">
        <v>276</v>
      </c>
      <c r="B136" s="40" t="s">
        <v>254</v>
      </c>
      <c r="C136" s="53">
        <v>0</v>
      </c>
      <c r="D136" s="54">
        <v>0</v>
      </c>
      <c r="E136" s="55">
        <v>1</v>
      </c>
      <c r="F136" s="56">
        <v>1E-3</v>
      </c>
      <c r="G136"/>
    </row>
    <row r="137" spans="1:7">
      <c r="A137" s="221"/>
      <c r="B137" s="39" t="s">
        <v>255</v>
      </c>
      <c r="C137" s="45">
        <v>1</v>
      </c>
      <c r="D137" s="46">
        <v>8.9999999999999993E-3</v>
      </c>
      <c r="E137" s="47">
        <v>0</v>
      </c>
      <c r="F137" s="48">
        <v>0</v>
      </c>
      <c r="G137"/>
    </row>
    <row r="138" spans="1:7">
      <c r="A138" s="221"/>
      <c r="B138" s="39" t="s">
        <v>256</v>
      </c>
      <c r="C138" s="45">
        <v>2</v>
      </c>
      <c r="D138" s="46">
        <v>1.7000000000000001E-2</v>
      </c>
      <c r="E138" s="47">
        <v>12</v>
      </c>
      <c r="F138" s="48">
        <v>1.4999999999999999E-2</v>
      </c>
      <c r="G138"/>
    </row>
    <row r="139" spans="1:7">
      <c r="A139" s="221"/>
      <c r="B139" s="39" t="s">
        <v>257</v>
      </c>
      <c r="C139" s="45">
        <v>0</v>
      </c>
      <c r="D139" s="46">
        <v>0</v>
      </c>
      <c r="E139" s="47">
        <v>0</v>
      </c>
      <c r="F139" s="48">
        <v>0</v>
      </c>
      <c r="G139"/>
    </row>
    <row r="140" spans="1:7">
      <c r="A140" s="221"/>
      <c r="B140" s="39" t="s">
        <v>258</v>
      </c>
      <c r="C140" s="45">
        <v>0</v>
      </c>
      <c r="D140" s="46">
        <v>0</v>
      </c>
      <c r="E140" s="47">
        <v>0</v>
      </c>
      <c r="F140" s="48">
        <v>0</v>
      </c>
      <c r="G140"/>
    </row>
    <row r="141" spans="1:7">
      <c r="A141" s="221"/>
      <c r="B141" s="39" t="s">
        <v>259</v>
      </c>
      <c r="C141" s="45">
        <v>0</v>
      </c>
      <c r="D141" s="46">
        <v>0</v>
      </c>
      <c r="E141" s="47">
        <v>0</v>
      </c>
      <c r="F141" s="48">
        <v>0</v>
      </c>
      <c r="G141"/>
    </row>
    <row r="142" spans="1:7">
      <c r="A142" s="221"/>
      <c r="B142" s="39" t="s">
        <v>260</v>
      </c>
      <c r="C142" s="45">
        <v>0</v>
      </c>
      <c r="D142" s="46">
        <v>0</v>
      </c>
      <c r="E142" s="47">
        <v>6</v>
      </c>
      <c r="F142" s="48">
        <v>8.0000000000000002E-3</v>
      </c>
      <c r="G142"/>
    </row>
    <row r="143" spans="1:7">
      <c r="A143" s="221"/>
      <c r="B143" s="39" t="s">
        <v>261</v>
      </c>
      <c r="C143" s="45">
        <v>2</v>
      </c>
      <c r="D143" s="46">
        <v>1.7000000000000001E-2</v>
      </c>
      <c r="E143" s="47">
        <v>4</v>
      </c>
      <c r="F143" s="48">
        <v>5.0000000000000001E-3</v>
      </c>
      <c r="G143"/>
    </row>
    <row r="144" spans="1:7">
      <c r="A144" s="221"/>
      <c r="B144" s="183" t="s">
        <v>460</v>
      </c>
      <c r="C144" s="45">
        <v>0</v>
      </c>
      <c r="D144" s="46">
        <v>0</v>
      </c>
      <c r="E144" s="47">
        <v>2</v>
      </c>
      <c r="F144" s="48">
        <v>3.0000000000000001E-3</v>
      </c>
      <c r="G144"/>
    </row>
    <row r="145" spans="1:7">
      <c r="A145" s="222"/>
      <c r="B145" s="132" t="s">
        <v>344</v>
      </c>
      <c r="C145" s="49">
        <v>1</v>
      </c>
      <c r="D145" s="50">
        <v>8.9999999999999993E-3</v>
      </c>
      <c r="E145" s="51">
        <v>0</v>
      </c>
      <c r="F145" s="52">
        <v>0</v>
      </c>
      <c r="G145"/>
    </row>
    <row r="146" spans="1:7" ht="15.75" customHeight="1">
      <c r="A146" s="205" t="s">
        <v>470</v>
      </c>
      <c r="B146" s="206"/>
      <c r="C146" s="206"/>
      <c r="D146" s="206"/>
      <c r="E146" s="206"/>
      <c r="F146" s="207"/>
      <c r="G146"/>
    </row>
    <row r="147" spans="1:7">
      <c r="A147" s="223" t="s">
        <v>294</v>
      </c>
      <c r="B147" s="40" t="s">
        <v>92</v>
      </c>
      <c r="C147" s="53">
        <v>0</v>
      </c>
      <c r="D147" s="54">
        <v>0</v>
      </c>
      <c r="E147" s="55">
        <v>18</v>
      </c>
      <c r="F147" s="56">
        <v>2.3E-2</v>
      </c>
      <c r="G147"/>
    </row>
    <row r="148" spans="1:7">
      <c r="A148" s="221"/>
      <c r="B148" s="39" t="s">
        <v>262</v>
      </c>
      <c r="C148" s="45">
        <v>0</v>
      </c>
      <c r="D148" s="46">
        <v>0</v>
      </c>
      <c r="E148" s="47">
        <v>3</v>
      </c>
      <c r="F148" s="48">
        <v>4.0000000000000001E-3</v>
      </c>
      <c r="G148"/>
    </row>
    <row r="149" spans="1:7">
      <c r="A149" s="221"/>
      <c r="B149" s="39" t="s">
        <v>263</v>
      </c>
      <c r="C149" s="45">
        <v>4</v>
      </c>
      <c r="D149" s="46">
        <v>3.5000000000000003E-2</v>
      </c>
      <c r="E149" s="47">
        <v>4</v>
      </c>
      <c r="F149" s="48">
        <v>5.0000000000000001E-3</v>
      </c>
      <c r="G149"/>
    </row>
    <row r="150" spans="1:7">
      <c r="A150" s="221"/>
      <c r="B150" s="39" t="s">
        <v>264</v>
      </c>
      <c r="C150" s="45">
        <v>0</v>
      </c>
      <c r="D150" s="46">
        <v>0</v>
      </c>
      <c r="E150" s="47">
        <v>3</v>
      </c>
      <c r="F150" s="48">
        <v>4.0000000000000001E-3</v>
      </c>
      <c r="G150"/>
    </row>
    <row r="151" spans="1:7">
      <c r="A151" s="221"/>
      <c r="B151" s="39" t="s">
        <v>265</v>
      </c>
      <c r="C151" s="45">
        <v>12</v>
      </c>
      <c r="D151" s="46">
        <v>0.104</v>
      </c>
      <c r="E151" s="47">
        <v>38</v>
      </c>
      <c r="F151" s="48">
        <v>4.9000000000000002E-2</v>
      </c>
      <c r="G151"/>
    </row>
    <row r="152" spans="1:7">
      <c r="A152" s="221"/>
      <c r="B152" s="39" t="s">
        <v>266</v>
      </c>
      <c r="C152" s="45">
        <v>0</v>
      </c>
      <c r="D152" s="46">
        <v>0</v>
      </c>
      <c r="E152" s="47">
        <v>9</v>
      </c>
      <c r="F152" s="48">
        <v>1.2E-2</v>
      </c>
      <c r="G152"/>
    </row>
    <row r="153" spans="1:7">
      <c r="A153" s="221"/>
      <c r="B153" s="39" t="s">
        <v>267</v>
      </c>
      <c r="C153" s="45">
        <v>4</v>
      </c>
      <c r="D153" s="46">
        <v>3.5000000000000003E-2</v>
      </c>
      <c r="E153" s="47">
        <v>9</v>
      </c>
      <c r="F153" s="48">
        <v>1.2E-2</v>
      </c>
      <c r="G153"/>
    </row>
    <row r="154" spans="1:7">
      <c r="A154" s="221"/>
      <c r="B154" s="39" t="s">
        <v>268</v>
      </c>
      <c r="C154" s="45">
        <v>2</v>
      </c>
      <c r="D154" s="46">
        <v>1.7000000000000001E-2</v>
      </c>
      <c r="E154" s="47">
        <v>7</v>
      </c>
      <c r="F154" s="48">
        <v>8.9999999999999993E-3</v>
      </c>
      <c r="G154"/>
    </row>
    <row r="155" spans="1:7">
      <c r="A155" s="221"/>
      <c r="B155" s="39" t="s">
        <v>269</v>
      </c>
      <c r="C155" s="45">
        <v>3</v>
      </c>
      <c r="D155" s="46">
        <v>2.5999999999999999E-2</v>
      </c>
      <c r="E155" s="47">
        <v>5</v>
      </c>
      <c r="F155" s="48">
        <v>6.0000000000000001E-3</v>
      </c>
      <c r="G155"/>
    </row>
    <row r="156" spans="1:7">
      <c r="A156" s="221"/>
      <c r="B156" s="39" t="s">
        <v>270</v>
      </c>
      <c r="C156" s="45">
        <v>1</v>
      </c>
      <c r="D156" s="46">
        <v>8.9999999999999993E-3</v>
      </c>
      <c r="E156" s="47">
        <v>4</v>
      </c>
      <c r="F156" s="48">
        <v>5.0000000000000001E-3</v>
      </c>
      <c r="G156"/>
    </row>
    <row r="157" spans="1:7">
      <c r="A157" s="221"/>
      <c r="B157" s="39" t="s">
        <v>271</v>
      </c>
      <c r="C157" s="45">
        <v>1</v>
      </c>
      <c r="D157" s="46">
        <v>8.9999999999999993E-3</v>
      </c>
      <c r="E157" s="47">
        <v>12</v>
      </c>
      <c r="F157" s="48">
        <v>1.4999999999999999E-2</v>
      </c>
      <c r="G157"/>
    </row>
    <row r="158" spans="1:7">
      <c r="A158" s="221"/>
      <c r="B158" s="39" t="s">
        <v>272</v>
      </c>
      <c r="C158" s="45">
        <v>7</v>
      </c>
      <c r="D158" s="46">
        <v>6.0999999999999999E-2</v>
      </c>
      <c r="E158" s="47">
        <v>23</v>
      </c>
      <c r="F158" s="48">
        <v>0.03</v>
      </c>
      <c r="G158"/>
    </row>
    <row r="159" spans="1:7" ht="30">
      <c r="A159" s="222"/>
      <c r="B159" s="128" t="s">
        <v>345</v>
      </c>
      <c r="C159" s="49">
        <v>10</v>
      </c>
      <c r="D159" s="50">
        <v>8.6999999999999994E-2</v>
      </c>
      <c r="E159" s="51">
        <v>22</v>
      </c>
      <c r="F159" s="52">
        <v>2.8000000000000001E-2</v>
      </c>
      <c r="G159"/>
    </row>
    <row r="160" spans="1:7">
      <c r="A160" s="223" t="s">
        <v>295</v>
      </c>
      <c r="B160" s="40" t="s">
        <v>277</v>
      </c>
      <c r="C160" s="53">
        <v>1</v>
      </c>
      <c r="D160" s="54">
        <v>8.9999999999999993E-3</v>
      </c>
      <c r="E160" s="55">
        <v>3</v>
      </c>
      <c r="F160" s="56">
        <v>4.0000000000000001E-3</v>
      </c>
      <c r="G160"/>
    </row>
    <row r="161" spans="1:7">
      <c r="A161" s="221"/>
      <c r="B161" s="39" t="s">
        <v>278</v>
      </c>
      <c r="C161" s="45">
        <v>0</v>
      </c>
      <c r="D161" s="46">
        <v>0</v>
      </c>
      <c r="E161" s="47">
        <v>3</v>
      </c>
      <c r="F161" s="48">
        <v>4.0000000000000001E-3</v>
      </c>
      <c r="G161"/>
    </row>
    <row r="162" spans="1:7">
      <c r="A162" s="221"/>
      <c r="B162" s="39" t="s">
        <v>279</v>
      </c>
      <c r="C162" s="45">
        <v>0</v>
      </c>
      <c r="D162" s="46">
        <v>0</v>
      </c>
      <c r="E162" s="47">
        <v>1</v>
      </c>
      <c r="F162" s="48">
        <v>1E-3</v>
      </c>
      <c r="G162"/>
    </row>
    <row r="163" spans="1:7">
      <c r="A163" s="222"/>
      <c r="B163" s="128" t="s">
        <v>346</v>
      </c>
      <c r="C163" s="49">
        <v>0</v>
      </c>
      <c r="D163" s="50">
        <v>0</v>
      </c>
      <c r="E163" s="51">
        <v>5</v>
      </c>
      <c r="F163" s="52">
        <v>6.0000000000000001E-3</v>
      </c>
      <c r="G163"/>
    </row>
    <row r="164" spans="1:7">
      <c r="A164" s="221" t="s">
        <v>296</v>
      </c>
      <c r="B164" s="40" t="s">
        <v>280</v>
      </c>
      <c r="C164" s="53">
        <v>0</v>
      </c>
      <c r="D164" s="54">
        <v>0</v>
      </c>
      <c r="E164" s="55">
        <v>2</v>
      </c>
      <c r="F164" s="56">
        <v>3.0000000000000001E-3</v>
      </c>
      <c r="G164"/>
    </row>
    <row r="165" spans="1:7">
      <c r="A165" s="221"/>
      <c r="B165" s="39" t="s">
        <v>281</v>
      </c>
      <c r="C165" s="45">
        <v>0</v>
      </c>
      <c r="D165" s="46">
        <v>0</v>
      </c>
      <c r="E165" s="47">
        <v>0</v>
      </c>
      <c r="F165" s="48">
        <v>0</v>
      </c>
      <c r="G165"/>
    </row>
    <row r="166" spans="1:7">
      <c r="A166" s="222"/>
      <c r="B166" s="128" t="s">
        <v>347</v>
      </c>
      <c r="C166" s="49">
        <v>0</v>
      </c>
      <c r="D166" s="50">
        <v>0</v>
      </c>
      <c r="E166" s="51">
        <v>4</v>
      </c>
      <c r="F166" s="52">
        <v>5.0000000000000001E-3</v>
      </c>
      <c r="G166"/>
    </row>
    <row r="167" spans="1:7">
      <c r="A167" s="223" t="s">
        <v>297</v>
      </c>
      <c r="B167" s="57" t="s">
        <v>282</v>
      </c>
      <c r="C167" s="41">
        <v>1</v>
      </c>
      <c r="D167" s="42">
        <v>8.9999999999999993E-3</v>
      </c>
      <c r="E167" s="43">
        <v>17</v>
      </c>
      <c r="F167" s="44">
        <v>2.1999999999999999E-2</v>
      </c>
      <c r="G167"/>
    </row>
    <row r="168" spans="1:7">
      <c r="A168" s="221"/>
      <c r="B168" s="39" t="s">
        <v>283</v>
      </c>
      <c r="C168" s="45">
        <v>1</v>
      </c>
      <c r="D168" s="46">
        <v>8.9999999999999993E-3</v>
      </c>
      <c r="E168" s="47">
        <v>5</v>
      </c>
      <c r="F168" s="48">
        <v>6.0000000000000001E-3</v>
      </c>
      <c r="G168"/>
    </row>
    <row r="169" spans="1:7">
      <c r="A169" s="221"/>
      <c r="B169" s="39" t="s">
        <v>284</v>
      </c>
      <c r="C169" s="45">
        <v>0</v>
      </c>
      <c r="D169" s="46">
        <v>0</v>
      </c>
      <c r="E169" s="47">
        <v>8</v>
      </c>
      <c r="F169" s="48">
        <v>0.01</v>
      </c>
      <c r="G169"/>
    </row>
    <row r="170" spans="1:7">
      <c r="A170" s="221"/>
      <c r="B170" s="39" t="s">
        <v>285</v>
      </c>
      <c r="C170" s="45">
        <v>1</v>
      </c>
      <c r="D170" s="46">
        <v>8.9999999999999993E-3</v>
      </c>
      <c r="E170" s="47">
        <v>15</v>
      </c>
      <c r="F170" s="48">
        <v>1.9E-2</v>
      </c>
      <c r="G170"/>
    </row>
    <row r="171" spans="1:7">
      <c r="A171" s="221"/>
      <c r="B171" s="39" t="s">
        <v>286</v>
      </c>
      <c r="C171" s="45">
        <v>1</v>
      </c>
      <c r="D171" s="46">
        <v>8.9999999999999993E-3</v>
      </c>
      <c r="E171" s="47">
        <v>32</v>
      </c>
      <c r="F171" s="48">
        <v>4.1000000000000002E-2</v>
      </c>
      <c r="G171"/>
    </row>
    <row r="172" spans="1:7" ht="30">
      <c r="A172" s="222"/>
      <c r="B172" s="128" t="s">
        <v>348</v>
      </c>
      <c r="C172" s="49">
        <v>2</v>
      </c>
      <c r="D172" s="50">
        <v>1.7000000000000001E-2</v>
      </c>
      <c r="E172" s="51">
        <v>9</v>
      </c>
      <c r="F172" s="52">
        <v>1.2E-2</v>
      </c>
      <c r="G172"/>
    </row>
    <row r="173" spans="1:7">
      <c r="A173" s="223" t="s">
        <v>298</v>
      </c>
      <c r="B173" s="40" t="s">
        <v>287</v>
      </c>
      <c r="C173" s="53">
        <v>0</v>
      </c>
      <c r="D173" s="54">
        <v>0</v>
      </c>
      <c r="E173" s="55">
        <v>1</v>
      </c>
      <c r="F173" s="56">
        <v>1E-3</v>
      </c>
      <c r="G173"/>
    </row>
    <row r="174" spans="1:7">
      <c r="A174" s="221"/>
      <c r="B174" s="39" t="s">
        <v>288</v>
      </c>
      <c r="C174" s="45">
        <v>1</v>
      </c>
      <c r="D174" s="46">
        <v>8.9999999999999993E-3</v>
      </c>
      <c r="E174" s="47">
        <v>14</v>
      </c>
      <c r="F174" s="48">
        <v>1.7999999999999999E-2</v>
      </c>
      <c r="G174"/>
    </row>
    <row r="175" spans="1:7">
      <c r="A175" s="221"/>
      <c r="B175" s="39" t="s">
        <v>289</v>
      </c>
      <c r="C175" s="45">
        <v>0</v>
      </c>
      <c r="D175" s="46">
        <v>0</v>
      </c>
      <c r="E175" s="47">
        <v>7</v>
      </c>
      <c r="F175" s="48">
        <v>8.9999999999999993E-3</v>
      </c>
      <c r="G175"/>
    </row>
    <row r="176" spans="1:7">
      <c r="A176" s="221"/>
      <c r="B176" s="39" t="s">
        <v>290</v>
      </c>
      <c r="C176" s="45">
        <v>1</v>
      </c>
      <c r="D176" s="46">
        <v>8.9999999999999993E-3</v>
      </c>
      <c r="E176" s="47">
        <v>14</v>
      </c>
      <c r="F176" s="48">
        <v>1.7999999999999999E-2</v>
      </c>
      <c r="G176"/>
    </row>
    <row r="177" spans="1:7">
      <c r="A177" s="221"/>
      <c r="B177" s="39" t="s">
        <v>291</v>
      </c>
      <c r="C177" s="45">
        <v>0</v>
      </c>
      <c r="D177" s="46">
        <v>0</v>
      </c>
      <c r="E177" s="47">
        <v>2</v>
      </c>
      <c r="F177" s="48">
        <v>3.0000000000000001E-3</v>
      </c>
      <c r="G177"/>
    </row>
    <row r="178" spans="1:7">
      <c r="A178" s="222"/>
      <c r="B178" s="128" t="s">
        <v>349</v>
      </c>
      <c r="C178" s="49">
        <v>0</v>
      </c>
      <c r="D178" s="50">
        <v>0</v>
      </c>
      <c r="E178" s="51">
        <v>7</v>
      </c>
      <c r="F178" s="52">
        <v>8.9999999999999993E-3</v>
      </c>
      <c r="G178"/>
    </row>
    <row r="179" spans="1:7" s="11" customFormat="1">
      <c r="A179" s="257" t="s">
        <v>293</v>
      </c>
      <c r="B179" s="283"/>
      <c r="C179" s="91">
        <v>13</v>
      </c>
      <c r="D179" s="92">
        <v>0.113</v>
      </c>
      <c r="E179" s="84">
        <v>109</v>
      </c>
      <c r="F179" s="93">
        <v>0.14000000000000001</v>
      </c>
    </row>
    <row r="180" spans="1:7">
      <c r="A180" s="224" t="s">
        <v>0</v>
      </c>
      <c r="B180" s="225"/>
      <c r="C180" s="97">
        <v>115</v>
      </c>
      <c r="D180" s="98">
        <v>1</v>
      </c>
      <c r="E180" s="86">
        <v>778</v>
      </c>
      <c r="F180" s="99">
        <v>1</v>
      </c>
      <c r="G180"/>
    </row>
    <row r="181" spans="1:7">
      <c r="A181" s="205" t="s">
        <v>350</v>
      </c>
      <c r="B181" s="206"/>
      <c r="C181" s="206"/>
      <c r="D181" s="206"/>
      <c r="E181" s="206"/>
      <c r="F181" s="207"/>
      <c r="G181"/>
    </row>
    <row r="182" spans="1:7">
      <c r="A182" s="212" t="s">
        <v>234</v>
      </c>
      <c r="B182" s="37" t="s">
        <v>218</v>
      </c>
      <c r="C182" s="41">
        <v>1</v>
      </c>
      <c r="D182" s="42">
        <v>8.9999999999999993E-3</v>
      </c>
      <c r="E182" s="43">
        <v>0</v>
      </c>
      <c r="F182" s="44">
        <v>0</v>
      </c>
      <c r="G182"/>
    </row>
    <row r="183" spans="1:7">
      <c r="A183" s="221"/>
      <c r="B183" s="38" t="s">
        <v>219</v>
      </c>
      <c r="C183" s="45">
        <v>1</v>
      </c>
      <c r="D183" s="46">
        <v>8.9999999999999993E-3</v>
      </c>
      <c r="E183" s="47">
        <v>5</v>
      </c>
      <c r="F183" s="48">
        <v>6.0000000000000001E-3</v>
      </c>
      <c r="G183"/>
    </row>
    <row r="184" spans="1:7">
      <c r="A184" s="221"/>
      <c r="B184" s="38" t="s">
        <v>220</v>
      </c>
      <c r="C184" s="45">
        <v>1</v>
      </c>
      <c r="D184" s="46">
        <v>8.9999999999999993E-3</v>
      </c>
      <c r="E184" s="47">
        <v>3</v>
      </c>
      <c r="F184" s="48">
        <v>4.0000000000000001E-3</v>
      </c>
      <c r="G184"/>
    </row>
    <row r="185" spans="1:7">
      <c r="A185" s="221"/>
      <c r="B185" s="39" t="s">
        <v>221</v>
      </c>
      <c r="C185" s="45">
        <v>0</v>
      </c>
      <c r="D185" s="46">
        <v>0</v>
      </c>
      <c r="E185" s="47">
        <v>0</v>
      </c>
      <c r="F185" s="48">
        <v>0</v>
      </c>
      <c r="G185"/>
    </row>
    <row r="186" spans="1:7">
      <c r="A186" s="221"/>
      <c r="B186" s="39" t="s">
        <v>222</v>
      </c>
      <c r="C186" s="45">
        <v>0</v>
      </c>
      <c r="D186" s="46">
        <v>0</v>
      </c>
      <c r="E186" s="47">
        <v>3</v>
      </c>
      <c r="F186" s="48">
        <v>4.0000000000000001E-3</v>
      </c>
      <c r="G186"/>
    </row>
    <row r="187" spans="1:7">
      <c r="A187" s="221"/>
      <c r="B187" s="39" t="s">
        <v>223</v>
      </c>
      <c r="C187" s="45">
        <v>0</v>
      </c>
      <c r="D187" s="46">
        <v>0</v>
      </c>
      <c r="E187" s="47">
        <v>1</v>
      </c>
      <c r="F187" s="48">
        <v>1E-3</v>
      </c>
      <c r="G187"/>
    </row>
    <row r="188" spans="1:7">
      <c r="A188" s="221"/>
      <c r="B188" s="39" t="s">
        <v>224</v>
      </c>
      <c r="C188" s="45">
        <v>1</v>
      </c>
      <c r="D188" s="46">
        <v>8.9999999999999993E-3</v>
      </c>
      <c r="E188" s="47">
        <v>3</v>
      </c>
      <c r="F188" s="48">
        <v>4.0000000000000001E-3</v>
      </c>
      <c r="G188"/>
    </row>
    <row r="189" spans="1:7">
      <c r="A189" s="221"/>
      <c r="B189" s="39" t="s">
        <v>225</v>
      </c>
      <c r="C189" s="45">
        <v>1</v>
      </c>
      <c r="D189" s="46">
        <v>8.9999999999999993E-3</v>
      </c>
      <c r="E189" s="47">
        <v>12</v>
      </c>
      <c r="F189" s="48">
        <v>1.6E-2</v>
      </c>
      <c r="G189"/>
    </row>
    <row r="190" spans="1:7" s="11" customFormat="1">
      <c r="A190" s="221"/>
      <c r="B190" s="39" t="s">
        <v>226</v>
      </c>
      <c r="C190" s="45">
        <v>0</v>
      </c>
      <c r="D190" s="46">
        <v>0</v>
      </c>
      <c r="E190" s="47">
        <v>1</v>
      </c>
      <c r="F190" s="48">
        <v>1E-3</v>
      </c>
    </row>
    <row r="191" spans="1:7" s="11" customFormat="1">
      <c r="A191" s="222"/>
      <c r="B191" s="128" t="s">
        <v>339</v>
      </c>
      <c r="C191" s="49">
        <v>3</v>
      </c>
      <c r="D191" s="50">
        <v>2.5999999999999999E-2</v>
      </c>
      <c r="E191" s="51">
        <v>26</v>
      </c>
      <c r="F191" s="52">
        <v>3.4000000000000002E-2</v>
      </c>
    </row>
    <row r="192" spans="1:7" s="11" customFormat="1">
      <c r="A192" s="212" t="s">
        <v>235</v>
      </c>
      <c r="B192" s="40" t="s">
        <v>227</v>
      </c>
      <c r="C192" s="53">
        <v>1</v>
      </c>
      <c r="D192" s="54">
        <v>8.9999999999999993E-3</v>
      </c>
      <c r="E192" s="55">
        <v>4</v>
      </c>
      <c r="F192" s="56">
        <v>5.0000000000000001E-3</v>
      </c>
    </row>
    <row r="193" spans="1:7" s="11" customFormat="1">
      <c r="A193" s="221"/>
      <c r="B193" s="39" t="s">
        <v>228</v>
      </c>
      <c r="C193" s="45">
        <v>1</v>
      </c>
      <c r="D193" s="46">
        <v>8.9999999999999993E-3</v>
      </c>
      <c r="E193" s="47">
        <v>5</v>
      </c>
      <c r="F193" s="48">
        <v>6.0000000000000001E-3</v>
      </c>
    </row>
    <row r="194" spans="1:7" s="11" customFormat="1">
      <c r="A194" s="221"/>
      <c r="B194" s="39" t="s">
        <v>229</v>
      </c>
      <c r="C194" s="45">
        <v>1</v>
      </c>
      <c r="D194" s="46">
        <v>8.9999999999999993E-3</v>
      </c>
      <c r="E194" s="47">
        <v>1</v>
      </c>
      <c r="F194" s="48">
        <v>1E-3</v>
      </c>
    </row>
    <row r="195" spans="1:7" s="11" customFormat="1">
      <c r="A195" s="221"/>
      <c r="B195" s="39" t="s">
        <v>230</v>
      </c>
      <c r="C195" s="45">
        <v>2</v>
      </c>
      <c r="D195" s="46">
        <v>1.7999999999999999E-2</v>
      </c>
      <c r="E195" s="47">
        <v>4</v>
      </c>
      <c r="F195" s="48">
        <v>5.0000000000000001E-3</v>
      </c>
    </row>
    <row r="196" spans="1:7" s="11" customFormat="1">
      <c r="A196" s="221"/>
      <c r="B196" s="39" t="s">
        <v>231</v>
      </c>
      <c r="C196" s="45">
        <v>0</v>
      </c>
      <c r="D196" s="46">
        <v>0</v>
      </c>
      <c r="E196" s="47">
        <v>7</v>
      </c>
      <c r="F196" s="48">
        <v>8.9999999999999993E-3</v>
      </c>
    </row>
    <row r="197" spans="1:7" s="11" customFormat="1">
      <c r="A197" s="221"/>
      <c r="B197" s="39" t="s">
        <v>232</v>
      </c>
      <c r="C197" s="45">
        <v>1</v>
      </c>
      <c r="D197" s="46">
        <v>8.9999999999999993E-3</v>
      </c>
      <c r="E197" s="47">
        <v>0</v>
      </c>
      <c r="F197" s="48">
        <v>0</v>
      </c>
    </row>
    <row r="198" spans="1:7" s="11" customFormat="1">
      <c r="A198" s="221"/>
      <c r="B198" s="39" t="s">
        <v>233</v>
      </c>
      <c r="C198" s="45">
        <v>0</v>
      </c>
      <c r="D198" s="46">
        <v>0</v>
      </c>
      <c r="E198" s="47">
        <v>11</v>
      </c>
      <c r="F198" s="48">
        <v>1.4E-2</v>
      </c>
    </row>
    <row r="199" spans="1:7" s="11" customFormat="1">
      <c r="A199" s="222"/>
      <c r="B199" s="128" t="s">
        <v>352</v>
      </c>
      <c r="C199" s="49">
        <v>4</v>
      </c>
      <c r="D199" s="50">
        <v>3.5000000000000003E-2</v>
      </c>
      <c r="E199" s="51">
        <v>10</v>
      </c>
      <c r="F199" s="52">
        <v>1.2999999999999999E-2</v>
      </c>
    </row>
    <row r="200" spans="1:7" ht="18" customHeight="1">
      <c r="A200" s="212" t="s">
        <v>273</v>
      </c>
      <c r="B200" s="57" t="s">
        <v>236</v>
      </c>
      <c r="C200" s="41">
        <v>0</v>
      </c>
      <c r="D200" s="42">
        <v>0</v>
      </c>
      <c r="E200" s="43">
        <v>1</v>
      </c>
      <c r="F200" s="44">
        <v>1E-3</v>
      </c>
      <c r="G200"/>
    </row>
    <row r="201" spans="1:7">
      <c r="A201" s="221"/>
      <c r="B201" s="39" t="s">
        <v>237</v>
      </c>
      <c r="C201" s="45">
        <v>0</v>
      </c>
      <c r="D201" s="46">
        <v>0</v>
      </c>
      <c r="E201" s="47">
        <v>1</v>
      </c>
      <c r="F201" s="48">
        <v>1E-3</v>
      </c>
      <c r="G201"/>
    </row>
    <row r="202" spans="1:7">
      <c r="A202" s="221"/>
      <c r="B202" s="39" t="s">
        <v>238</v>
      </c>
      <c r="C202" s="45">
        <v>0</v>
      </c>
      <c r="D202" s="46">
        <v>0</v>
      </c>
      <c r="E202" s="47">
        <v>18</v>
      </c>
      <c r="F202" s="48">
        <v>2.3E-2</v>
      </c>
      <c r="G202"/>
    </row>
    <row r="203" spans="1:7">
      <c r="A203" s="221"/>
      <c r="B203" s="39" t="s">
        <v>239</v>
      </c>
      <c r="C203" s="45">
        <v>0</v>
      </c>
      <c r="D203" s="46">
        <v>0</v>
      </c>
      <c r="E203" s="47">
        <v>5</v>
      </c>
      <c r="F203" s="48">
        <v>6.0000000000000001E-3</v>
      </c>
      <c r="G203"/>
    </row>
    <row r="204" spans="1:7">
      <c r="A204" s="221"/>
      <c r="B204" s="39" t="s">
        <v>240</v>
      </c>
      <c r="C204" s="45">
        <v>1</v>
      </c>
      <c r="D204" s="46">
        <v>8.9999999999999993E-3</v>
      </c>
      <c r="E204" s="47">
        <v>19</v>
      </c>
      <c r="F204" s="48">
        <v>2.5000000000000001E-2</v>
      </c>
      <c r="G204"/>
    </row>
    <row r="205" spans="1:7">
      <c r="A205" s="222"/>
      <c r="B205" s="128" t="s">
        <v>351</v>
      </c>
      <c r="C205" s="49">
        <v>0</v>
      </c>
      <c r="D205" s="50">
        <v>0</v>
      </c>
      <c r="E205" s="51">
        <v>3</v>
      </c>
      <c r="F205" s="52">
        <v>4.0000000000000001E-3</v>
      </c>
      <c r="G205"/>
    </row>
    <row r="206" spans="1:7">
      <c r="A206" s="212" t="s">
        <v>274</v>
      </c>
      <c r="B206" s="57" t="s">
        <v>241</v>
      </c>
      <c r="C206" s="41">
        <v>0</v>
      </c>
      <c r="D206" s="42">
        <v>0</v>
      </c>
      <c r="E206" s="43">
        <v>5</v>
      </c>
      <c r="F206" s="44">
        <v>6.0000000000000001E-3</v>
      </c>
      <c r="G206"/>
    </row>
    <row r="207" spans="1:7" ht="47" customHeight="1">
      <c r="A207" s="221"/>
      <c r="B207" s="129" t="s">
        <v>340</v>
      </c>
      <c r="C207" s="45">
        <v>1</v>
      </c>
      <c r="D207" s="46">
        <v>8.9999999999999993E-3</v>
      </c>
      <c r="E207" s="47">
        <v>7</v>
      </c>
      <c r="F207" s="48">
        <v>8.9999999999999993E-3</v>
      </c>
      <c r="G207"/>
    </row>
    <row r="208" spans="1:7" ht="45">
      <c r="A208" s="221"/>
      <c r="B208" s="129" t="s">
        <v>341</v>
      </c>
      <c r="C208" s="45">
        <v>3</v>
      </c>
      <c r="D208" s="46">
        <v>2.5999999999999999E-2</v>
      </c>
      <c r="E208" s="47">
        <v>73</v>
      </c>
      <c r="F208" s="48">
        <v>9.5000000000000001E-2</v>
      </c>
      <c r="G208"/>
    </row>
    <row r="209" spans="1:7">
      <c r="A209" s="221"/>
      <c r="B209" s="39" t="s">
        <v>242</v>
      </c>
      <c r="C209" s="45">
        <v>1</v>
      </c>
      <c r="D209" s="46">
        <v>8.9999999999999993E-3</v>
      </c>
      <c r="E209" s="47">
        <v>10</v>
      </c>
      <c r="F209" s="48">
        <v>1.2999999999999999E-2</v>
      </c>
      <c r="G209"/>
    </row>
    <row r="210" spans="1:7" ht="15" customHeight="1">
      <c r="A210" s="221"/>
      <c r="B210" s="39" t="s">
        <v>243</v>
      </c>
      <c r="C210" s="45">
        <v>2</v>
      </c>
      <c r="D210" s="46">
        <v>1.7999999999999999E-2</v>
      </c>
      <c r="E210" s="47">
        <v>19</v>
      </c>
      <c r="F210" s="48">
        <v>2.5000000000000001E-2</v>
      </c>
      <c r="G210"/>
    </row>
    <row r="211" spans="1:7">
      <c r="A211" s="221"/>
      <c r="B211" s="39" t="s">
        <v>244</v>
      </c>
      <c r="C211" s="45">
        <v>2</v>
      </c>
      <c r="D211" s="46">
        <v>1.7999999999999999E-2</v>
      </c>
      <c r="E211" s="47">
        <v>3</v>
      </c>
      <c r="F211" s="48">
        <v>4.0000000000000001E-3</v>
      </c>
      <c r="G211"/>
    </row>
    <row r="212" spans="1:7">
      <c r="A212" s="222"/>
      <c r="B212" s="131" t="s">
        <v>342</v>
      </c>
      <c r="C212" s="49">
        <v>3</v>
      </c>
      <c r="D212" s="50">
        <v>2.5999999999999999E-2</v>
      </c>
      <c r="E212" s="51">
        <v>5</v>
      </c>
      <c r="F212" s="52">
        <v>6.0000000000000001E-3</v>
      </c>
      <c r="G212"/>
    </row>
    <row r="213" spans="1:7">
      <c r="A213" s="205" t="s">
        <v>471</v>
      </c>
      <c r="B213" s="206"/>
      <c r="C213" s="206"/>
      <c r="D213" s="206"/>
      <c r="E213" s="206"/>
      <c r="F213" s="207"/>
      <c r="G213"/>
    </row>
    <row r="214" spans="1:7">
      <c r="A214" s="223" t="s">
        <v>275</v>
      </c>
      <c r="B214" s="57" t="s">
        <v>245</v>
      </c>
      <c r="C214" s="41">
        <v>1</v>
      </c>
      <c r="D214" s="42">
        <v>8.9999999999999993E-3</v>
      </c>
      <c r="E214" s="43">
        <v>15</v>
      </c>
      <c r="F214" s="44">
        <v>1.9E-2</v>
      </c>
      <c r="G214"/>
    </row>
    <row r="215" spans="1:7">
      <c r="A215" s="221"/>
      <c r="B215" s="39" t="s">
        <v>246</v>
      </c>
      <c r="C215" s="45">
        <v>0</v>
      </c>
      <c r="D215" s="46">
        <v>0</v>
      </c>
      <c r="E215" s="47">
        <v>2</v>
      </c>
      <c r="F215" s="48">
        <v>3.0000000000000001E-3</v>
      </c>
      <c r="G215"/>
    </row>
    <row r="216" spans="1:7">
      <c r="A216" s="221"/>
      <c r="B216" s="39" t="s">
        <v>247</v>
      </c>
      <c r="C216" s="45">
        <v>0</v>
      </c>
      <c r="D216" s="46">
        <v>0</v>
      </c>
      <c r="E216" s="47">
        <v>1</v>
      </c>
      <c r="F216" s="48">
        <v>1E-3</v>
      </c>
      <c r="G216"/>
    </row>
    <row r="217" spans="1:7">
      <c r="A217" s="221"/>
      <c r="B217" s="39" t="s">
        <v>248</v>
      </c>
      <c r="C217" s="45">
        <v>3</v>
      </c>
      <c r="D217" s="46">
        <v>2.5999999999999999E-2</v>
      </c>
      <c r="E217" s="47">
        <v>42</v>
      </c>
      <c r="F217" s="48">
        <v>5.5E-2</v>
      </c>
      <c r="G217"/>
    </row>
    <row r="218" spans="1:7">
      <c r="A218" s="221"/>
      <c r="B218" s="39" t="s">
        <v>249</v>
      </c>
      <c r="C218" s="45">
        <v>0</v>
      </c>
      <c r="D218" s="46">
        <v>0</v>
      </c>
      <c r="E218" s="47">
        <v>1</v>
      </c>
      <c r="F218" s="48">
        <v>1E-3</v>
      </c>
      <c r="G218"/>
    </row>
    <row r="219" spans="1:7">
      <c r="A219" s="221"/>
      <c r="B219" s="39" t="s">
        <v>250</v>
      </c>
      <c r="C219" s="45">
        <v>1</v>
      </c>
      <c r="D219" s="46">
        <v>8.9999999999999993E-3</v>
      </c>
      <c r="E219" s="47">
        <v>2</v>
      </c>
      <c r="F219" s="48">
        <v>3.0000000000000001E-3</v>
      </c>
      <c r="G219"/>
    </row>
    <row r="220" spans="1:7" ht="15.75" customHeight="1">
      <c r="A220" s="221"/>
      <c r="B220" s="39" t="s">
        <v>251</v>
      </c>
      <c r="C220" s="45">
        <v>1</v>
      </c>
      <c r="D220" s="46">
        <v>8.9999999999999993E-3</v>
      </c>
      <c r="E220" s="47">
        <v>11</v>
      </c>
      <c r="F220" s="48">
        <v>1.4E-2</v>
      </c>
      <c r="G220"/>
    </row>
    <row r="221" spans="1:7">
      <c r="A221" s="221"/>
      <c r="B221" s="39" t="s">
        <v>252</v>
      </c>
      <c r="C221" s="45">
        <v>2</v>
      </c>
      <c r="D221" s="46">
        <v>1.7999999999999999E-2</v>
      </c>
      <c r="E221" s="47">
        <v>34</v>
      </c>
      <c r="F221" s="48">
        <v>4.3999999999999997E-2</v>
      </c>
      <c r="G221"/>
    </row>
    <row r="222" spans="1:7">
      <c r="A222" s="221"/>
      <c r="B222" s="39" t="s">
        <v>253</v>
      </c>
      <c r="C222" s="45">
        <v>0</v>
      </c>
      <c r="D222" s="46">
        <v>0</v>
      </c>
      <c r="E222" s="47">
        <v>2</v>
      </c>
      <c r="F222" s="48">
        <v>3.0000000000000001E-3</v>
      </c>
      <c r="G222"/>
    </row>
    <row r="223" spans="1:7">
      <c r="A223" s="222"/>
      <c r="B223" s="131" t="s">
        <v>343</v>
      </c>
      <c r="C223" s="49">
        <v>5</v>
      </c>
      <c r="D223" s="50">
        <v>4.3999999999999997E-2</v>
      </c>
      <c r="E223" s="51">
        <v>18</v>
      </c>
      <c r="F223" s="52">
        <v>2.3E-2</v>
      </c>
      <c r="G223"/>
    </row>
    <row r="224" spans="1:7">
      <c r="A224" s="221" t="s">
        <v>276</v>
      </c>
      <c r="B224" s="40" t="s">
        <v>254</v>
      </c>
      <c r="C224" s="53">
        <v>2</v>
      </c>
      <c r="D224" s="54">
        <v>1.7999999999999999E-2</v>
      </c>
      <c r="E224" s="55">
        <v>1</v>
      </c>
      <c r="F224" s="56">
        <v>1E-3</v>
      </c>
      <c r="G224"/>
    </row>
    <row r="225" spans="1:7">
      <c r="A225" s="221"/>
      <c r="B225" s="39" t="s">
        <v>255</v>
      </c>
      <c r="C225" s="45">
        <v>1</v>
      </c>
      <c r="D225" s="46">
        <v>8.9999999999999993E-3</v>
      </c>
      <c r="E225" s="47">
        <v>2</v>
      </c>
      <c r="F225" s="48">
        <v>3.0000000000000001E-3</v>
      </c>
      <c r="G225"/>
    </row>
    <row r="226" spans="1:7">
      <c r="A226" s="221"/>
      <c r="B226" s="39" t="s">
        <v>256</v>
      </c>
      <c r="C226" s="45">
        <v>0</v>
      </c>
      <c r="D226" s="46">
        <v>0</v>
      </c>
      <c r="E226" s="47">
        <v>2</v>
      </c>
      <c r="F226" s="48">
        <v>3.0000000000000001E-3</v>
      </c>
      <c r="G226"/>
    </row>
    <row r="227" spans="1:7">
      <c r="A227" s="221"/>
      <c r="B227" s="39" t="s">
        <v>257</v>
      </c>
      <c r="C227" s="45">
        <v>3</v>
      </c>
      <c r="D227" s="46">
        <v>2.5999999999999999E-2</v>
      </c>
      <c r="E227" s="47">
        <v>6</v>
      </c>
      <c r="F227" s="48">
        <v>8.0000000000000002E-3</v>
      </c>
      <c r="G227"/>
    </row>
    <row r="228" spans="1:7">
      <c r="A228" s="221"/>
      <c r="B228" s="39" t="s">
        <v>258</v>
      </c>
      <c r="C228" s="45">
        <v>1</v>
      </c>
      <c r="D228" s="46">
        <v>8.9999999999999993E-3</v>
      </c>
      <c r="E228" s="47">
        <v>0</v>
      </c>
      <c r="F228" s="48">
        <v>0</v>
      </c>
      <c r="G228"/>
    </row>
    <row r="229" spans="1:7">
      <c r="A229" s="221"/>
      <c r="B229" s="39" t="s">
        <v>259</v>
      </c>
      <c r="C229" s="45">
        <v>3</v>
      </c>
      <c r="D229" s="46">
        <v>2.5999999999999999E-2</v>
      </c>
      <c r="E229" s="47">
        <v>8</v>
      </c>
      <c r="F229" s="48">
        <v>0.01</v>
      </c>
      <c r="G229"/>
    </row>
    <row r="230" spans="1:7">
      <c r="A230" s="221"/>
      <c r="B230" s="39" t="s">
        <v>260</v>
      </c>
      <c r="C230" s="45">
        <v>0</v>
      </c>
      <c r="D230" s="46">
        <v>0</v>
      </c>
      <c r="E230" s="47">
        <v>1</v>
      </c>
      <c r="F230" s="48">
        <v>1E-3</v>
      </c>
      <c r="G230"/>
    </row>
    <row r="231" spans="1:7">
      <c r="A231" s="221"/>
      <c r="B231" s="39" t="s">
        <v>261</v>
      </c>
      <c r="C231" s="45">
        <v>0</v>
      </c>
      <c r="D231" s="46">
        <v>0</v>
      </c>
      <c r="E231" s="47">
        <v>6</v>
      </c>
      <c r="F231" s="48">
        <v>8.0000000000000002E-3</v>
      </c>
      <c r="G231"/>
    </row>
    <row r="232" spans="1:7">
      <c r="A232" s="221"/>
      <c r="B232" s="183" t="s">
        <v>460</v>
      </c>
      <c r="C232" s="45">
        <v>2</v>
      </c>
      <c r="D232" s="46">
        <v>1.7999999999999999E-2</v>
      </c>
      <c r="E232" s="47">
        <v>13</v>
      </c>
      <c r="F232" s="48">
        <v>1.7000000000000001E-2</v>
      </c>
      <c r="G232"/>
    </row>
    <row r="233" spans="1:7">
      <c r="A233" s="222"/>
      <c r="B233" s="132" t="s">
        <v>344</v>
      </c>
      <c r="C233" s="49">
        <v>1</v>
      </c>
      <c r="D233" s="50">
        <v>8.9999999999999993E-3</v>
      </c>
      <c r="E233" s="51">
        <v>2</v>
      </c>
      <c r="F233" s="52">
        <v>3.0000000000000001E-3</v>
      </c>
      <c r="G233"/>
    </row>
    <row r="234" spans="1:7">
      <c r="A234" s="223" t="s">
        <v>294</v>
      </c>
      <c r="B234" s="40" t="s">
        <v>92</v>
      </c>
      <c r="C234" s="53">
        <v>0</v>
      </c>
      <c r="D234" s="54">
        <v>0</v>
      </c>
      <c r="E234" s="55">
        <v>11</v>
      </c>
      <c r="F234" s="56">
        <v>1.4E-2</v>
      </c>
      <c r="G234"/>
    </row>
    <row r="235" spans="1:7">
      <c r="A235" s="221"/>
      <c r="B235" s="39" t="s">
        <v>262</v>
      </c>
      <c r="C235" s="45">
        <v>0</v>
      </c>
      <c r="D235" s="46">
        <v>0</v>
      </c>
      <c r="E235" s="47">
        <v>4</v>
      </c>
      <c r="F235" s="48">
        <v>5.0000000000000001E-3</v>
      </c>
      <c r="G235"/>
    </row>
    <row r="236" spans="1:7">
      <c r="A236" s="221"/>
      <c r="B236" s="39" t="s">
        <v>263</v>
      </c>
      <c r="C236" s="45">
        <v>2</v>
      </c>
      <c r="D236" s="46">
        <v>1.7999999999999999E-2</v>
      </c>
      <c r="E236" s="47">
        <v>5</v>
      </c>
      <c r="F236" s="48">
        <v>6.0000000000000001E-3</v>
      </c>
      <c r="G236"/>
    </row>
    <row r="237" spans="1:7">
      <c r="A237" s="221"/>
      <c r="B237" s="39" t="s">
        <v>264</v>
      </c>
      <c r="C237" s="45">
        <v>4</v>
      </c>
      <c r="D237" s="46">
        <v>3.5000000000000003E-2</v>
      </c>
      <c r="E237" s="47">
        <v>22</v>
      </c>
      <c r="F237" s="48">
        <v>2.9000000000000001E-2</v>
      </c>
      <c r="G237"/>
    </row>
    <row r="238" spans="1:7">
      <c r="A238" s="221"/>
      <c r="B238" s="39" t="s">
        <v>265</v>
      </c>
      <c r="C238" s="45">
        <v>10</v>
      </c>
      <c r="D238" s="46">
        <v>8.7999999999999995E-2</v>
      </c>
      <c r="E238" s="47">
        <v>27</v>
      </c>
      <c r="F238" s="48">
        <v>3.5000000000000003E-2</v>
      </c>
      <c r="G238"/>
    </row>
    <row r="239" spans="1:7">
      <c r="A239" s="221"/>
      <c r="B239" s="39" t="s">
        <v>266</v>
      </c>
      <c r="C239" s="45">
        <v>0</v>
      </c>
      <c r="D239" s="46">
        <v>0</v>
      </c>
      <c r="E239" s="47">
        <v>9</v>
      </c>
      <c r="F239" s="48">
        <v>1.2E-2</v>
      </c>
      <c r="G239"/>
    </row>
    <row r="240" spans="1:7">
      <c r="A240" s="221"/>
      <c r="B240" s="39" t="s">
        <v>267</v>
      </c>
      <c r="C240" s="45">
        <v>3</v>
      </c>
      <c r="D240" s="46">
        <v>2.5999999999999999E-2</v>
      </c>
      <c r="E240" s="47">
        <v>2</v>
      </c>
      <c r="F240" s="48">
        <v>3.0000000000000001E-3</v>
      </c>
      <c r="G240"/>
    </row>
    <row r="241" spans="1:7">
      <c r="A241" s="221"/>
      <c r="B241" s="39" t="s">
        <v>268</v>
      </c>
      <c r="C241" s="45">
        <v>3</v>
      </c>
      <c r="D241" s="46">
        <v>2.5999999999999999E-2</v>
      </c>
      <c r="E241" s="47">
        <v>26</v>
      </c>
      <c r="F241" s="48">
        <v>3.4000000000000002E-2</v>
      </c>
      <c r="G241"/>
    </row>
    <row r="242" spans="1:7">
      <c r="A242" s="221"/>
      <c r="B242" s="39" t="s">
        <v>269</v>
      </c>
      <c r="C242" s="45">
        <v>3</v>
      </c>
      <c r="D242" s="46">
        <v>2.5999999999999999E-2</v>
      </c>
      <c r="E242" s="47">
        <v>5</v>
      </c>
      <c r="F242" s="48">
        <v>6.0000000000000001E-3</v>
      </c>
      <c r="G242"/>
    </row>
    <row r="243" spans="1:7">
      <c r="A243" s="221"/>
      <c r="B243" s="39" t="s">
        <v>270</v>
      </c>
      <c r="C243" s="45">
        <v>0</v>
      </c>
      <c r="D243" s="46">
        <v>0</v>
      </c>
      <c r="E243" s="47">
        <v>0</v>
      </c>
      <c r="F243" s="48">
        <v>0</v>
      </c>
      <c r="G243"/>
    </row>
    <row r="244" spans="1:7">
      <c r="A244" s="221"/>
      <c r="B244" s="39" t="s">
        <v>271</v>
      </c>
      <c r="C244" s="45">
        <v>0</v>
      </c>
      <c r="D244" s="46">
        <v>0</v>
      </c>
      <c r="E244" s="47">
        <v>2</v>
      </c>
      <c r="F244" s="48">
        <v>3.0000000000000001E-3</v>
      </c>
      <c r="G244"/>
    </row>
    <row r="245" spans="1:7">
      <c r="A245" s="221"/>
      <c r="B245" s="39" t="s">
        <v>272</v>
      </c>
      <c r="C245" s="45">
        <v>4</v>
      </c>
      <c r="D245" s="46">
        <v>3.5000000000000003E-2</v>
      </c>
      <c r="E245" s="47">
        <v>3</v>
      </c>
      <c r="F245" s="48">
        <v>4.0000000000000001E-3</v>
      </c>
      <c r="G245"/>
    </row>
    <row r="246" spans="1:7" ht="30">
      <c r="A246" s="222"/>
      <c r="B246" s="128" t="s">
        <v>345</v>
      </c>
      <c r="C246" s="49">
        <v>3</v>
      </c>
      <c r="D246" s="50">
        <v>2.5999999999999999E-2</v>
      </c>
      <c r="E246" s="51">
        <v>13</v>
      </c>
      <c r="F246" s="52">
        <v>1.7000000000000001E-2</v>
      </c>
      <c r="G246"/>
    </row>
    <row r="247" spans="1:7">
      <c r="A247" s="205" t="s">
        <v>471</v>
      </c>
      <c r="B247" s="206"/>
      <c r="C247" s="206"/>
      <c r="D247" s="206"/>
      <c r="E247" s="206"/>
      <c r="F247" s="207"/>
      <c r="G247"/>
    </row>
    <row r="248" spans="1:7">
      <c r="A248" s="223" t="s">
        <v>295</v>
      </c>
      <c r="B248" s="40" t="s">
        <v>277</v>
      </c>
      <c r="C248" s="53">
        <v>1</v>
      </c>
      <c r="D248" s="54">
        <v>8.9999999999999993E-3</v>
      </c>
      <c r="E248" s="55">
        <v>2</v>
      </c>
      <c r="F248" s="56">
        <v>3.0000000000000001E-3</v>
      </c>
      <c r="G248"/>
    </row>
    <row r="249" spans="1:7">
      <c r="A249" s="221"/>
      <c r="B249" s="39" t="s">
        <v>278</v>
      </c>
      <c r="C249" s="45">
        <v>0</v>
      </c>
      <c r="D249" s="46">
        <v>0</v>
      </c>
      <c r="E249" s="47">
        <v>4</v>
      </c>
      <c r="F249" s="48">
        <v>5.0000000000000001E-3</v>
      </c>
      <c r="G249"/>
    </row>
    <row r="250" spans="1:7">
      <c r="A250" s="221"/>
      <c r="B250" s="39" t="s">
        <v>279</v>
      </c>
      <c r="C250" s="45">
        <v>1</v>
      </c>
      <c r="D250" s="46">
        <v>8.9999999999999993E-3</v>
      </c>
      <c r="E250" s="47">
        <v>4</v>
      </c>
      <c r="F250" s="48">
        <v>5.0000000000000001E-3</v>
      </c>
      <c r="G250"/>
    </row>
    <row r="251" spans="1:7">
      <c r="A251" s="222"/>
      <c r="B251" s="128" t="s">
        <v>346</v>
      </c>
      <c r="C251" s="49">
        <v>0</v>
      </c>
      <c r="D251" s="50">
        <v>0</v>
      </c>
      <c r="E251" s="51">
        <v>5</v>
      </c>
      <c r="F251" s="52">
        <v>6.0000000000000001E-3</v>
      </c>
      <c r="G251"/>
    </row>
    <row r="252" spans="1:7">
      <c r="A252" s="221" t="s">
        <v>296</v>
      </c>
      <c r="B252" s="40" t="s">
        <v>280</v>
      </c>
      <c r="C252" s="53">
        <v>0</v>
      </c>
      <c r="D252" s="54">
        <v>0</v>
      </c>
      <c r="E252" s="55">
        <v>4</v>
      </c>
      <c r="F252" s="56">
        <v>5.0000000000000001E-3</v>
      </c>
      <c r="G252"/>
    </row>
    <row r="253" spans="1:7">
      <c r="A253" s="221"/>
      <c r="B253" s="39" t="s">
        <v>281</v>
      </c>
      <c r="C253" s="45">
        <v>0</v>
      </c>
      <c r="D253" s="46">
        <v>0</v>
      </c>
      <c r="E253" s="47">
        <v>5</v>
      </c>
      <c r="F253" s="48">
        <v>6.0000000000000001E-3</v>
      </c>
      <c r="G253"/>
    </row>
    <row r="254" spans="1:7">
      <c r="A254" s="222"/>
      <c r="B254" s="128" t="s">
        <v>347</v>
      </c>
      <c r="C254" s="49">
        <v>0</v>
      </c>
      <c r="D254" s="50">
        <v>0</v>
      </c>
      <c r="E254" s="51">
        <v>0</v>
      </c>
      <c r="F254" s="52">
        <v>0</v>
      </c>
      <c r="G254"/>
    </row>
    <row r="255" spans="1:7">
      <c r="A255" s="223" t="s">
        <v>297</v>
      </c>
      <c r="B255" s="57" t="s">
        <v>282</v>
      </c>
      <c r="C255" s="41">
        <v>1</v>
      </c>
      <c r="D255" s="42">
        <v>8.9999999999999993E-3</v>
      </c>
      <c r="E255" s="43">
        <v>10</v>
      </c>
      <c r="F255" s="44">
        <v>1.2999999999999999E-2</v>
      </c>
      <c r="G255"/>
    </row>
    <row r="256" spans="1:7">
      <c r="A256" s="221"/>
      <c r="B256" s="39" t="s">
        <v>283</v>
      </c>
      <c r="C256" s="45">
        <v>1</v>
      </c>
      <c r="D256" s="46">
        <v>8.9999999999999993E-3</v>
      </c>
      <c r="E256" s="47">
        <v>10</v>
      </c>
      <c r="F256" s="48">
        <v>1.2999999999999999E-2</v>
      </c>
      <c r="G256"/>
    </row>
    <row r="257" spans="1:7">
      <c r="A257" s="221"/>
      <c r="B257" s="39" t="s">
        <v>284</v>
      </c>
      <c r="C257" s="45">
        <v>0</v>
      </c>
      <c r="D257" s="46">
        <v>0</v>
      </c>
      <c r="E257" s="47">
        <v>2</v>
      </c>
      <c r="F257" s="48">
        <v>3.0000000000000001E-3</v>
      </c>
      <c r="G257"/>
    </row>
    <row r="258" spans="1:7">
      <c r="A258" s="221"/>
      <c r="B258" s="39" t="s">
        <v>285</v>
      </c>
      <c r="C258" s="45">
        <v>0</v>
      </c>
      <c r="D258" s="46">
        <v>0</v>
      </c>
      <c r="E258" s="47">
        <v>1</v>
      </c>
      <c r="F258" s="48">
        <v>1E-3</v>
      </c>
      <c r="G258"/>
    </row>
    <row r="259" spans="1:7">
      <c r="A259" s="221"/>
      <c r="B259" s="39" t="s">
        <v>286</v>
      </c>
      <c r="C259" s="45">
        <v>2</v>
      </c>
      <c r="D259" s="46">
        <v>1.7999999999999999E-2</v>
      </c>
      <c r="E259" s="47">
        <v>22</v>
      </c>
      <c r="F259" s="48">
        <v>2.9000000000000001E-2</v>
      </c>
      <c r="G259"/>
    </row>
    <row r="260" spans="1:7" ht="30">
      <c r="A260" s="222"/>
      <c r="B260" s="128" t="s">
        <v>348</v>
      </c>
      <c r="C260" s="49">
        <v>1</v>
      </c>
      <c r="D260" s="50">
        <v>8.9999999999999993E-3</v>
      </c>
      <c r="E260" s="51">
        <v>11</v>
      </c>
      <c r="F260" s="52">
        <v>1.4E-2</v>
      </c>
      <c r="G260"/>
    </row>
    <row r="261" spans="1:7">
      <c r="A261" s="223" t="s">
        <v>298</v>
      </c>
      <c r="B261" s="40" t="s">
        <v>287</v>
      </c>
      <c r="C261" s="53">
        <v>0</v>
      </c>
      <c r="D261" s="54">
        <v>0</v>
      </c>
      <c r="E261" s="55">
        <v>1</v>
      </c>
      <c r="F261" s="56">
        <v>1E-3</v>
      </c>
      <c r="G261"/>
    </row>
    <row r="262" spans="1:7">
      <c r="A262" s="221"/>
      <c r="B262" s="39" t="s">
        <v>288</v>
      </c>
      <c r="C262" s="45">
        <v>0</v>
      </c>
      <c r="D262" s="46">
        <v>0</v>
      </c>
      <c r="E262" s="47">
        <v>0</v>
      </c>
      <c r="F262" s="48">
        <v>0</v>
      </c>
      <c r="G262"/>
    </row>
    <row r="263" spans="1:7">
      <c r="A263" s="221"/>
      <c r="B263" s="39" t="s">
        <v>289</v>
      </c>
      <c r="C263" s="45">
        <v>1</v>
      </c>
      <c r="D263" s="46">
        <v>8.9999999999999993E-3</v>
      </c>
      <c r="E263" s="47">
        <v>1</v>
      </c>
      <c r="F263" s="48">
        <v>1E-3</v>
      </c>
      <c r="G263"/>
    </row>
    <row r="264" spans="1:7">
      <c r="A264" s="221"/>
      <c r="B264" s="39" t="s">
        <v>290</v>
      </c>
      <c r="C264" s="45">
        <v>0</v>
      </c>
      <c r="D264" s="46">
        <v>0</v>
      </c>
      <c r="E264" s="47">
        <v>8</v>
      </c>
      <c r="F264" s="48">
        <v>0.01</v>
      </c>
      <c r="G264"/>
    </row>
    <row r="265" spans="1:7">
      <c r="A265" s="221"/>
      <c r="B265" s="39" t="s">
        <v>291</v>
      </c>
      <c r="C265" s="45">
        <v>0</v>
      </c>
      <c r="D265" s="46">
        <v>0</v>
      </c>
      <c r="E265" s="47">
        <v>2</v>
      </c>
      <c r="F265" s="48">
        <v>3.0000000000000001E-3</v>
      </c>
      <c r="G265"/>
    </row>
    <row r="266" spans="1:7">
      <c r="A266" s="222"/>
      <c r="B266" s="128" t="s">
        <v>349</v>
      </c>
      <c r="C266" s="49">
        <v>0</v>
      </c>
      <c r="D266" s="50">
        <v>0</v>
      </c>
      <c r="E266" s="51">
        <v>1</v>
      </c>
      <c r="F266" s="52">
        <v>1E-3</v>
      </c>
      <c r="G266"/>
    </row>
    <row r="267" spans="1:7" s="11" customFormat="1">
      <c r="A267" s="257" t="s">
        <v>292</v>
      </c>
      <c r="B267" s="229" t="s">
        <v>313</v>
      </c>
      <c r="C267" s="91">
        <v>10</v>
      </c>
      <c r="D267" s="92">
        <v>8.7999999999999995E-2</v>
      </c>
      <c r="E267" s="122">
        <v>67</v>
      </c>
      <c r="F267" s="93">
        <v>8.6999999999999994E-2</v>
      </c>
    </row>
    <row r="268" spans="1:7" s="11" customFormat="1">
      <c r="A268" s="252" t="s">
        <v>293</v>
      </c>
      <c r="B268" s="227" t="s">
        <v>309</v>
      </c>
      <c r="C268" s="91">
        <v>7</v>
      </c>
      <c r="D268" s="92">
        <v>6.0999999999999999E-2</v>
      </c>
      <c r="E268" s="122">
        <v>47</v>
      </c>
      <c r="F268" s="93">
        <v>6.0999999999999999E-2</v>
      </c>
    </row>
    <row r="269" spans="1:7">
      <c r="A269" s="224" t="s">
        <v>0</v>
      </c>
      <c r="B269" s="225"/>
      <c r="C269" s="97">
        <v>114</v>
      </c>
      <c r="D269" s="98">
        <v>1</v>
      </c>
      <c r="E269" s="123">
        <v>770</v>
      </c>
      <c r="F269" s="99">
        <v>1</v>
      </c>
      <c r="G269"/>
    </row>
    <row r="270" spans="1:7" ht="30" customHeight="1">
      <c r="A270" s="205" t="s">
        <v>364</v>
      </c>
      <c r="B270" s="206"/>
      <c r="C270" s="206"/>
      <c r="D270" s="206"/>
      <c r="E270" s="206"/>
      <c r="F270" s="207"/>
      <c r="G270"/>
    </row>
    <row r="271" spans="1:7">
      <c r="A271" s="228" t="s">
        <v>47</v>
      </c>
      <c r="B271" s="229"/>
      <c r="C271" s="88">
        <v>4</v>
      </c>
      <c r="D271" s="89">
        <v>0.33300000000000002</v>
      </c>
      <c r="E271" s="85">
        <v>12</v>
      </c>
      <c r="F271" s="90">
        <v>0.13200000000000001</v>
      </c>
      <c r="G271"/>
    </row>
    <row r="272" spans="1:7">
      <c r="A272" s="226" t="s">
        <v>48</v>
      </c>
      <c r="B272" s="227"/>
      <c r="C272" s="91">
        <v>2</v>
      </c>
      <c r="D272" s="92">
        <v>0.16700000000000001</v>
      </c>
      <c r="E272" s="84">
        <v>28</v>
      </c>
      <c r="F272" s="93">
        <v>0.308</v>
      </c>
      <c r="G272"/>
    </row>
    <row r="273" spans="1:7">
      <c r="A273" s="226" t="s">
        <v>49</v>
      </c>
      <c r="B273" s="227"/>
      <c r="C273" s="91">
        <v>6</v>
      </c>
      <c r="D273" s="92">
        <v>0.5</v>
      </c>
      <c r="E273" s="84">
        <v>33</v>
      </c>
      <c r="F273" s="93">
        <v>0.36299999999999999</v>
      </c>
      <c r="G273"/>
    </row>
    <row r="274" spans="1:7">
      <c r="A274" s="226" t="s">
        <v>50</v>
      </c>
      <c r="B274" s="227"/>
      <c r="C274" s="91">
        <v>0</v>
      </c>
      <c r="D274" s="92">
        <v>0</v>
      </c>
      <c r="E274" s="84">
        <v>17</v>
      </c>
      <c r="F274" s="93">
        <v>0.187</v>
      </c>
      <c r="G274"/>
    </row>
    <row r="275" spans="1:7">
      <c r="A275" s="226" t="s">
        <v>51</v>
      </c>
      <c r="B275" s="227"/>
      <c r="C275" s="91">
        <v>0</v>
      </c>
      <c r="D275" s="92">
        <v>0</v>
      </c>
      <c r="E275" s="84">
        <v>1</v>
      </c>
      <c r="F275" s="93">
        <v>1.0999999999999999E-2</v>
      </c>
      <c r="G275"/>
    </row>
    <row r="276" spans="1:7">
      <c r="A276" s="224" t="s">
        <v>0</v>
      </c>
      <c r="B276" s="225"/>
      <c r="C276" s="97">
        <v>12</v>
      </c>
      <c r="D276" s="98">
        <v>1</v>
      </c>
      <c r="E276" s="86">
        <v>91</v>
      </c>
      <c r="F276" s="99">
        <v>1</v>
      </c>
      <c r="G276"/>
    </row>
    <row r="277" spans="1:7">
      <c r="A277" s="205" t="s">
        <v>353</v>
      </c>
      <c r="B277" s="206"/>
      <c r="C277" s="206"/>
      <c r="D277" s="206"/>
      <c r="E277" s="206"/>
      <c r="F277" s="207"/>
      <c r="G277"/>
    </row>
    <row r="278" spans="1:7">
      <c r="A278" s="228" t="s">
        <v>52</v>
      </c>
      <c r="B278" s="229"/>
      <c r="C278" s="88">
        <v>92</v>
      </c>
      <c r="D278" s="89">
        <v>0.81399999999999995</v>
      </c>
      <c r="E278" s="85">
        <v>629</v>
      </c>
      <c r="F278" s="90">
        <v>0.81699999999999995</v>
      </c>
      <c r="G278"/>
    </row>
    <row r="279" spans="1:7">
      <c r="A279" s="226" t="s">
        <v>53</v>
      </c>
      <c r="B279" s="227"/>
      <c r="C279" s="91">
        <v>21</v>
      </c>
      <c r="D279" s="92">
        <v>0.186</v>
      </c>
      <c r="E279" s="84">
        <v>141</v>
      </c>
      <c r="F279" s="93">
        <v>0.183</v>
      </c>
      <c r="G279"/>
    </row>
    <row r="280" spans="1:7">
      <c r="A280" s="224" t="s">
        <v>0</v>
      </c>
      <c r="B280" s="225"/>
      <c r="C280" s="97">
        <v>113</v>
      </c>
      <c r="D280" s="98">
        <v>1</v>
      </c>
      <c r="E280" s="86">
        <v>770</v>
      </c>
      <c r="F280" s="99">
        <v>1</v>
      </c>
      <c r="G280"/>
    </row>
    <row r="281" spans="1:7">
      <c r="A281" s="205" t="s">
        <v>354</v>
      </c>
      <c r="B281" s="206"/>
      <c r="C281" s="206"/>
      <c r="D281" s="206"/>
      <c r="E281" s="206"/>
      <c r="F281" s="207"/>
      <c r="G281"/>
    </row>
    <row r="282" spans="1:7">
      <c r="A282" s="228" t="s">
        <v>54</v>
      </c>
      <c r="B282" s="229"/>
      <c r="C282" s="88">
        <v>1</v>
      </c>
      <c r="D282" s="89">
        <f>C282/C$291</f>
        <v>9.0909090909090905E-3</v>
      </c>
      <c r="E282" s="85">
        <v>16</v>
      </c>
      <c r="F282" s="90">
        <f>E282/E$291</f>
        <v>2.2099447513812154E-2</v>
      </c>
      <c r="G282"/>
    </row>
    <row r="283" spans="1:7">
      <c r="A283" s="226" t="s">
        <v>55</v>
      </c>
      <c r="B283" s="227"/>
      <c r="C283" s="91">
        <v>0</v>
      </c>
      <c r="D283" s="92">
        <f t="shared" ref="D283:F290" si="2">C283/C$291</f>
        <v>0</v>
      </c>
      <c r="E283" s="84">
        <v>9</v>
      </c>
      <c r="F283" s="93">
        <f t="shared" si="2"/>
        <v>1.2430939226519336E-2</v>
      </c>
      <c r="G283"/>
    </row>
    <row r="284" spans="1:7">
      <c r="A284" s="226" t="s">
        <v>56</v>
      </c>
      <c r="B284" s="227"/>
      <c r="C284" s="91">
        <v>17</v>
      </c>
      <c r="D284" s="92">
        <f t="shared" si="2"/>
        <v>0.15454545454545454</v>
      </c>
      <c r="E284" s="84">
        <v>100</v>
      </c>
      <c r="F284" s="93">
        <f t="shared" si="2"/>
        <v>0.13812154696132597</v>
      </c>
      <c r="G284"/>
    </row>
    <row r="285" spans="1:7">
      <c r="A285" s="226" t="s">
        <v>57</v>
      </c>
      <c r="B285" s="227"/>
      <c r="C285" s="91">
        <v>1</v>
      </c>
      <c r="D285" s="92">
        <f t="shared" si="2"/>
        <v>9.0909090909090905E-3</v>
      </c>
      <c r="E285" s="84">
        <v>22</v>
      </c>
      <c r="F285" s="93">
        <f t="shared" si="2"/>
        <v>3.0386740331491711E-2</v>
      </c>
      <c r="G285"/>
    </row>
    <row r="286" spans="1:7">
      <c r="A286" s="226" t="s">
        <v>58</v>
      </c>
      <c r="B286" s="227"/>
      <c r="C286" s="91">
        <v>4</v>
      </c>
      <c r="D286" s="92">
        <f t="shared" si="2"/>
        <v>3.6363636363636362E-2</v>
      </c>
      <c r="E286" s="84">
        <v>18</v>
      </c>
      <c r="F286" s="93">
        <f t="shared" si="2"/>
        <v>2.4861878453038673E-2</v>
      </c>
      <c r="G286"/>
    </row>
    <row r="287" spans="1:7">
      <c r="A287" s="226" t="s">
        <v>59</v>
      </c>
      <c r="B287" s="227"/>
      <c r="C287" s="91">
        <v>7</v>
      </c>
      <c r="D287" s="92">
        <f t="shared" si="2"/>
        <v>6.363636363636363E-2</v>
      </c>
      <c r="E287" s="84">
        <v>33</v>
      </c>
      <c r="F287" s="93">
        <f t="shared" si="2"/>
        <v>4.5580110497237571E-2</v>
      </c>
      <c r="G287"/>
    </row>
    <row r="288" spans="1:7">
      <c r="A288" s="226" t="s">
        <v>60</v>
      </c>
      <c r="B288" s="227"/>
      <c r="C288" s="91">
        <v>5</v>
      </c>
      <c r="D288" s="92">
        <f t="shared" si="2"/>
        <v>4.5454545454545456E-2</v>
      </c>
      <c r="E288" s="84">
        <v>24</v>
      </c>
      <c r="F288" s="93">
        <f t="shared" si="2"/>
        <v>3.3149171270718231E-2</v>
      </c>
      <c r="G288"/>
    </row>
    <row r="289" spans="1:7">
      <c r="A289" s="226" t="s">
        <v>61</v>
      </c>
      <c r="B289" s="227"/>
      <c r="C289" s="91">
        <v>8</v>
      </c>
      <c r="D289" s="92">
        <f t="shared" si="2"/>
        <v>7.2727272727272724E-2</v>
      </c>
      <c r="E289" s="84">
        <v>34</v>
      </c>
      <c r="F289" s="93">
        <f t="shared" si="2"/>
        <v>4.6961325966850827E-2</v>
      </c>
      <c r="G289"/>
    </row>
    <row r="290" spans="1:7">
      <c r="A290" s="226" t="s">
        <v>62</v>
      </c>
      <c r="B290" s="227"/>
      <c r="C290" s="91">
        <v>75</v>
      </c>
      <c r="D290" s="92">
        <f t="shared" si="2"/>
        <v>0.68181818181818177</v>
      </c>
      <c r="E290" s="84">
        <v>504</v>
      </c>
      <c r="F290" s="93">
        <f t="shared" si="2"/>
        <v>0.69613259668508287</v>
      </c>
      <c r="G290"/>
    </row>
    <row r="291" spans="1:7" ht="16" customHeight="1">
      <c r="A291" s="241" t="s">
        <v>337</v>
      </c>
      <c r="B291" s="242"/>
      <c r="C291" s="91">
        <v>110</v>
      </c>
      <c r="D291" s="92"/>
      <c r="E291" s="137">
        <v>724</v>
      </c>
      <c r="F291" s="93"/>
      <c r="G291"/>
    </row>
    <row r="292" spans="1:7" s="80" customFormat="1" ht="32" customHeight="1">
      <c r="A292" s="254" t="s">
        <v>489</v>
      </c>
      <c r="B292" s="255"/>
      <c r="C292" s="255"/>
      <c r="D292" s="255"/>
      <c r="E292" s="255"/>
      <c r="F292" s="256"/>
    </row>
    <row r="293" spans="1:7">
      <c r="A293" s="249" t="s">
        <v>355</v>
      </c>
      <c r="B293" s="250"/>
      <c r="C293" s="250"/>
      <c r="D293" s="250"/>
      <c r="E293" s="250"/>
      <c r="F293" s="251"/>
      <c r="G293"/>
    </row>
    <row r="294" spans="1:7">
      <c r="A294" s="285" t="s">
        <v>304</v>
      </c>
      <c r="B294" s="229"/>
      <c r="C294" s="88">
        <v>14</v>
      </c>
      <c r="D294" s="89">
        <v>0.13200000000000001</v>
      </c>
      <c r="E294" s="85">
        <v>75</v>
      </c>
      <c r="F294" s="90">
        <v>0.10199999999999999</v>
      </c>
      <c r="G294"/>
    </row>
    <row r="295" spans="1:7">
      <c r="A295" s="286" t="s">
        <v>305</v>
      </c>
      <c r="B295" s="227"/>
      <c r="C295" s="91">
        <v>22</v>
      </c>
      <c r="D295" s="92">
        <v>0.20799999999999999</v>
      </c>
      <c r="E295" s="84">
        <v>156</v>
      </c>
      <c r="F295" s="93">
        <v>0.21199999999999999</v>
      </c>
      <c r="G295"/>
    </row>
    <row r="296" spans="1:7">
      <c r="A296" s="286" t="s">
        <v>306</v>
      </c>
      <c r="B296" s="227"/>
      <c r="C296" s="91">
        <v>37</v>
      </c>
      <c r="D296" s="92">
        <v>0.34899999999999998</v>
      </c>
      <c r="E296" s="84">
        <v>209</v>
      </c>
      <c r="F296" s="93">
        <v>0.28399999999999997</v>
      </c>
      <c r="G296"/>
    </row>
    <row r="297" spans="1:7">
      <c r="A297" s="286" t="s">
        <v>307</v>
      </c>
      <c r="B297" s="227"/>
      <c r="C297" s="91">
        <v>28</v>
      </c>
      <c r="D297" s="92">
        <v>0.26400000000000001</v>
      </c>
      <c r="E297" s="84">
        <v>227</v>
      </c>
      <c r="F297" s="93">
        <v>0.308</v>
      </c>
      <c r="G297"/>
    </row>
    <row r="298" spans="1:7">
      <c r="A298" s="286" t="s">
        <v>308</v>
      </c>
      <c r="B298" s="227"/>
      <c r="C298" s="91">
        <v>2</v>
      </c>
      <c r="D298" s="92">
        <v>1.9E-2</v>
      </c>
      <c r="E298" s="84">
        <v>15</v>
      </c>
      <c r="F298" s="93">
        <v>0.02</v>
      </c>
      <c r="G298"/>
    </row>
    <row r="299" spans="1:7">
      <c r="A299" s="226" t="s">
        <v>12</v>
      </c>
      <c r="B299" s="227"/>
      <c r="C299" s="91">
        <v>3</v>
      </c>
      <c r="D299" s="92">
        <v>2.8000000000000001E-2</v>
      </c>
      <c r="E299" s="84">
        <v>54</v>
      </c>
      <c r="F299" s="93">
        <v>7.2999999999999995E-2</v>
      </c>
      <c r="G299"/>
    </row>
    <row r="300" spans="1:7">
      <c r="A300" s="224" t="s">
        <v>0</v>
      </c>
      <c r="B300" s="225"/>
      <c r="C300" s="97">
        <v>106</v>
      </c>
      <c r="D300" s="98">
        <v>1</v>
      </c>
      <c r="E300" s="86">
        <v>736</v>
      </c>
      <c r="F300" s="99">
        <v>1</v>
      </c>
      <c r="G300"/>
    </row>
    <row r="301" spans="1:7">
      <c r="A301" s="205" t="s">
        <v>356</v>
      </c>
      <c r="B301" s="206"/>
      <c r="C301" s="206"/>
      <c r="D301" s="206"/>
      <c r="E301" s="206"/>
      <c r="F301" s="207"/>
      <c r="G301"/>
    </row>
    <row r="302" spans="1:7">
      <c r="A302" s="281">
        <v>1</v>
      </c>
      <c r="B302" s="271"/>
      <c r="C302" s="88">
        <v>26</v>
      </c>
      <c r="D302" s="89">
        <v>0.28599999999999998</v>
      </c>
      <c r="E302" s="85">
        <v>242</v>
      </c>
      <c r="F302" s="90">
        <v>0.36799999999999999</v>
      </c>
      <c r="G302"/>
    </row>
    <row r="303" spans="1:7">
      <c r="A303" s="268">
        <v>2</v>
      </c>
      <c r="B303" s="262"/>
      <c r="C303" s="91">
        <v>33</v>
      </c>
      <c r="D303" s="92">
        <v>0.36299999999999999</v>
      </c>
      <c r="E303" s="84">
        <v>199</v>
      </c>
      <c r="F303" s="93">
        <v>0.30199999999999999</v>
      </c>
      <c r="G303"/>
    </row>
    <row r="304" spans="1:7">
      <c r="A304" s="226" t="s">
        <v>63</v>
      </c>
      <c r="B304" s="227"/>
      <c r="C304" s="91">
        <v>19</v>
      </c>
      <c r="D304" s="92">
        <v>0.20899999999999999</v>
      </c>
      <c r="E304" s="84">
        <v>150</v>
      </c>
      <c r="F304" s="93">
        <v>0.22800000000000001</v>
      </c>
      <c r="G304"/>
    </row>
    <row r="305" spans="1:7">
      <c r="A305" s="226" t="s">
        <v>12</v>
      </c>
      <c r="B305" s="227"/>
      <c r="C305" s="91">
        <v>13</v>
      </c>
      <c r="D305" s="92">
        <v>0.14299999999999999</v>
      </c>
      <c r="E305" s="84">
        <v>67</v>
      </c>
      <c r="F305" s="93">
        <v>0.10199999999999999</v>
      </c>
      <c r="G305"/>
    </row>
    <row r="306" spans="1:7">
      <c r="A306" s="224" t="s">
        <v>0</v>
      </c>
      <c r="B306" s="225"/>
      <c r="C306" s="97">
        <v>91</v>
      </c>
      <c r="D306" s="98">
        <v>1</v>
      </c>
      <c r="E306" s="86">
        <v>658</v>
      </c>
      <c r="F306" s="99">
        <v>1</v>
      </c>
      <c r="G306"/>
    </row>
    <row r="307" spans="1:7">
      <c r="A307" s="205" t="s">
        <v>357</v>
      </c>
      <c r="B307" s="206"/>
      <c r="C307" s="206"/>
      <c r="D307" s="206"/>
      <c r="E307" s="206"/>
      <c r="F307" s="207"/>
      <c r="G307"/>
    </row>
    <row r="308" spans="1:7">
      <c r="A308" s="246" t="s">
        <v>69</v>
      </c>
      <c r="B308" s="175" t="s">
        <v>68</v>
      </c>
      <c r="C308" s="77">
        <v>30</v>
      </c>
      <c r="D308" s="89">
        <v>0.28799999999999998</v>
      </c>
      <c r="E308" s="173">
        <v>386</v>
      </c>
      <c r="F308" s="90">
        <v>0.53400000000000003</v>
      </c>
      <c r="G308"/>
    </row>
    <row r="309" spans="1:7">
      <c r="A309" s="247"/>
      <c r="B309" s="172" t="s">
        <v>67</v>
      </c>
      <c r="C309" s="76">
        <v>13</v>
      </c>
      <c r="D309" s="92">
        <v>0.125</v>
      </c>
      <c r="E309" s="172">
        <v>54</v>
      </c>
      <c r="F309" s="93">
        <v>7.4999999999999997E-2</v>
      </c>
      <c r="G309"/>
    </row>
    <row r="310" spans="1:7">
      <c r="A310" s="247"/>
      <c r="B310" s="33" t="s">
        <v>66</v>
      </c>
      <c r="C310" s="75">
        <v>12</v>
      </c>
      <c r="D310" s="92">
        <v>0.115</v>
      </c>
      <c r="E310" s="172">
        <v>83</v>
      </c>
      <c r="F310" s="93">
        <v>0.115</v>
      </c>
      <c r="G310"/>
    </row>
    <row r="311" spans="1:7">
      <c r="A311" s="247"/>
      <c r="B311" s="79" t="s">
        <v>65</v>
      </c>
      <c r="C311" s="76">
        <v>25</v>
      </c>
      <c r="D311" s="92">
        <v>0.24</v>
      </c>
      <c r="E311" s="172">
        <v>90</v>
      </c>
      <c r="F311" s="93">
        <v>0.124</v>
      </c>
      <c r="G311"/>
    </row>
    <row r="312" spans="1:7">
      <c r="A312" s="247"/>
      <c r="B312" s="78" t="s">
        <v>64</v>
      </c>
      <c r="C312" s="75">
        <v>24</v>
      </c>
      <c r="D312" s="95">
        <v>0.23100000000000001</v>
      </c>
      <c r="E312" s="174">
        <v>110</v>
      </c>
      <c r="F312" s="96">
        <v>0.152</v>
      </c>
      <c r="G312"/>
    </row>
    <row r="313" spans="1:7">
      <c r="A313" s="248"/>
      <c r="B313" s="82" t="s">
        <v>0</v>
      </c>
      <c r="C313" s="97">
        <v>104</v>
      </c>
      <c r="D313" s="98">
        <v>1</v>
      </c>
      <c r="E313" s="171">
        <v>723</v>
      </c>
      <c r="F313" s="99">
        <v>1</v>
      </c>
      <c r="G313"/>
    </row>
    <row r="314" spans="1:7">
      <c r="A314" s="205" t="s">
        <v>472</v>
      </c>
      <c r="B314" s="206"/>
      <c r="C314" s="206"/>
      <c r="D314" s="206"/>
      <c r="E314" s="206"/>
      <c r="F314" s="207"/>
      <c r="G314"/>
    </row>
    <row r="315" spans="1:7">
      <c r="A315" s="246" t="s">
        <v>70</v>
      </c>
      <c r="B315" s="81" t="s">
        <v>68</v>
      </c>
      <c r="C315" s="88">
        <v>21</v>
      </c>
      <c r="D315" s="89">
        <v>0.2</v>
      </c>
      <c r="E315" s="85">
        <v>212</v>
      </c>
      <c r="F315" s="90">
        <v>0.29399999999999998</v>
      </c>
      <c r="G315"/>
    </row>
    <row r="316" spans="1:7">
      <c r="A316" s="247"/>
      <c r="B316" s="84" t="s">
        <v>67</v>
      </c>
      <c r="C316" s="91">
        <v>17</v>
      </c>
      <c r="D316" s="92">
        <v>0.16200000000000001</v>
      </c>
      <c r="E316" s="84">
        <v>43</v>
      </c>
      <c r="F316" s="93">
        <v>0.06</v>
      </c>
      <c r="G316"/>
    </row>
    <row r="317" spans="1:7">
      <c r="A317" s="247"/>
      <c r="B317" s="33" t="s">
        <v>66</v>
      </c>
      <c r="C317" s="91">
        <v>18</v>
      </c>
      <c r="D317" s="92">
        <v>0.17100000000000001</v>
      </c>
      <c r="E317" s="84">
        <v>125</v>
      </c>
      <c r="F317" s="93">
        <v>0.17299999999999999</v>
      </c>
      <c r="G317"/>
    </row>
    <row r="318" spans="1:7">
      <c r="A318" s="247"/>
      <c r="B318" s="79" t="s">
        <v>65</v>
      </c>
      <c r="C318" s="91">
        <v>19</v>
      </c>
      <c r="D318" s="92">
        <v>0.18099999999999999</v>
      </c>
      <c r="E318" s="84">
        <v>177</v>
      </c>
      <c r="F318" s="93">
        <v>0.245</v>
      </c>
      <c r="G318"/>
    </row>
    <row r="319" spans="1:7">
      <c r="A319" s="247"/>
      <c r="B319" s="78" t="s">
        <v>64</v>
      </c>
      <c r="C319" s="94">
        <v>30</v>
      </c>
      <c r="D319" s="95">
        <v>0.28599999999999998</v>
      </c>
      <c r="E319" s="87">
        <v>164</v>
      </c>
      <c r="F319" s="96">
        <v>0.22700000000000001</v>
      </c>
      <c r="G319"/>
    </row>
    <row r="320" spans="1:7">
      <c r="A320" s="247"/>
      <c r="B320" s="82" t="s">
        <v>0</v>
      </c>
      <c r="C320" s="94">
        <v>105</v>
      </c>
      <c r="D320" s="95">
        <v>1</v>
      </c>
      <c r="E320" s="87">
        <v>721</v>
      </c>
      <c r="F320" s="96">
        <v>1</v>
      </c>
      <c r="G320"/>
    </row>
    <row r="321" spans="1:7">
      <c r="A321" s="246" t="s">
        <v>71</v>
      </c>
      <c r="B321" s="81" t="s">
        <v>68</v>
      </c>
      <c r="C321" s="88">
        <v>7</v>
      </c>
      <c r="D321" s="89">
        <v>6.7000000000000004E-2</v>
      </c>
      <c r="E321" s="85">
        <v>121</v>
      </c>
      <c r="F321" s="90">
        <v>0.16800000000000001</v>
      </c>
      <c r="G321"/>
    </row>
    <row r="322" spans="1:7">
      <c r="A322" s="247"/>
      <c r="B322" s="84" t="s">
        <v>67</v>
      </c>
      <c r="C322" s="91">
        <v>3</v>
      </c>
      <c r="D322" s="92">
        <v>2.9000000000000001E-2</v>
      </c>
      <c r="E322" s="84">
        <v>18</v>
      </c>
      <c r="F322" s="93">
        <v>2.5000000000000001E-2</v>
      </c>
      <c r="G322"/>
    </row>
    <row r="323" spans="1:7">
      <c r="A323" s="247"/>
      <c r="B323" s="33" t="s">
        <v>66</v>
      </c>
      <c r="C323" s="91">
        <v>18</v>
      </c>
      <c r="D323" s="92">
        <v>0.17299999999999999</v>
      </c>
      <c r="E323" s="84">
        <v>111</v>
      </c>
      <c r="F323" s="93">
        <v>0.154</v>
      </c>
      <c r="G323"/>
    </row>
    <row r="324" spans="1:7">
      <c r="A324" s="247"/>
      <c r="B324" s="79" t="s">
        <v>65</v>
      </c>
      <c r="C324" s="91">
        <v>27</v>
      </c>
      <c r="D324" s="92">
        <v>0.26</v>
      </c>
      <c r="E324" s="84">
        <v>202</v>
      </c>
      <c r="F324" s="93">
        <v>0.28000000000000003</v>
      </c>
      <c r="G324"/>
    </row>
    <row r="325" spans="1:7">
      <c r="A325" s="247"/>
      <c r="B325" s="78" t="s">
        <v>64</v>
      </c>
      <c r="C325" s="94">
        <v>49</v>
      </c>
      <c r="D325" s="95">
        <v>0.47099999999999997</v>
      </c>
      <c r="E325" s="87">
        <v>270</v>
      </c>
      <c r="F325" s="96">
        <v>0.374</v>
      </c>
      <c r="G325"/>
    </row>
    <row r="326" spans="1:7">
      <c r="A326" s="247"/>
      <c r="B326" s="82" t="s">
        <v>0</v>
      </c>
      <c r="C326" s="94">
        <v>104</v>
      </c>
      <c r="D326" s="95">
        <v>1</v>
      </c>
      <c r="E326" s="87">
        <v>722</v>
      </c>
      <c r="F326" s="96">
        <v>1</v>
      </c>
      <c r="G326"/>
    </row>
    <row r="327" spans="1:7">
      <c r="A327" s="246" t="s">
        <v>72</v>
      </c>
      <c r="B327" s="81" t="s">
        <v>68</v>
      </c>
      <c r="C327" s="88">
        <v>11</v>
      </c>
      <c r="D327" s="89">
        <v>0.107</v>
      </c>
      <c r="E327" s="85">
        <v>85</v>
      </c>
      <c r="F327" s="90">
        <v>0.11799999999999999</v>
      </c>
      <c r="G327"/>
    </row>
    <row r="328" spans="1:7">
      <c r="A328" s="247"/>
      <c r="B328" s="84" t="s">
        <v>67</v>
      </c>
      <c r="C328" s="91">
        <v>8</v>
      </c>
      <c r="D328" s="92">
        <v>7.8E-2</v>
      </c>
      <c r="E328" s="84">
        <v>24</v>
      </c>
      <c r="F328" s="93">
        <v>3.3000000000000002E-2</v>
      </c>
      <c r="G328"/>
    </row>
    <row r="329" spans="1:7">
      <c r="A329" s="247"/>
      <c r="B329" s="33" t="s">
        <v>66</v>
      </c>
      <c r="C329" s="91">
        <v>22</v>
      </c>
      <c r="D329" s="92">
        <v>0.214</v>
      </c>
      <c r="E329" s="84">
        <v>141</v>
      </c>
      <c r="F329" s="93">
        <v>0.19600000000000001</v>
      </c>
      <c r="G329"/>
    </row>
    <row r="330" spans="1:7">
      <c r="A330" s="247"/>
      <c r="B330" s="79" t="s">
        <v>65</v>
      </c>
      <c r="C330" s="91">
        <v>32</v>
      </c>
      <c r="D330" s="92">
        <v>0.311</v>
      </c>
      <c r="E330" s="84">
        <v>237</v>
      </c>
      <c r="F330" s="93">
        <v>0.32900000000000001</v>
      </c>
      <c r="G330"/>
    </row>
    <row r="331" spans="1:7">
      <c r="A331" s="247"/>
      <c r="B331" s="78" t="s">
        <v>64</v>
      </c>
      <c r="C331" s="94">
        <v>30</v>
      </c>
      <c r="D331" s="95">
        <v>0.29099999999999998</v>
      </c>
      <c r="E331" s="87">
        <v>233</v>
      </c>
      <c r="F331" s="96">
        <v>0.32400000000000001</v>
      </c>
      <c r="G331"/>
    </row>
    <row r="332" spans="1:7">
      <c r="A332" s="247"/>
      <c r="B332" s="82" t="s">
        <v>0</v>
      </c>
      <c r="C332" s="94">
        <v>103</v>
      </c>
      <c r="D332" s="95">
        <v>1</v>
      </c>
      <c r="E332" s="87">
        <v>720</v>
      </c>
      <c r="F332" s="96">
        <v>1</v>
      </c>
      <c r="G332"/>
    </row>
    <row r="333" spans="1:7">
      <c r="A333" s="246" t="s">
        <v>73</v>
      </c>
      <c r="B333" s="81" t="s">
        <v>68</v>
      </c>
      <c r="C333" s="88">
        <v>20</v>
      </c>
      <c r="D333" s="89">
        <v>0.19</v>
      </c>
      <c r="E333" s="85">
        <v>177</v>
      </c>
      <c r="F333" s="90">
        <v>0.246</v>
      </c>
      <c r="G333"/>
    </row>
    <row r="334" spans="1:7">
      <c r="A334" s="247"/>
      <c r="B334" s="84" t="s">
        <v>67</v>
      </c>
      <c r="C334" s="91">
        <v>9</v>
      </c>
      <c r="D334" s="92">
        <v>8.5999999999999993E-2</v>
      </c>
      <c r="E334" s="84">
        <v>54</v>
      </c>
      <c r="F334" s="93">
        <v>7.4999999999999997E-2</v>
      </c>
      <c r="G334"/>
    </row>
    <row r="335" spans="1:7">
      <c r="A335" s="247"/>
      <c r="B335" s="33" t="s">
        <v>66</v>
      </c>
      <c r="C335" s="91">
        <v>25</v>
      </c>
      <c r="D335" s="92">
        <v>0.23799999999999999</v>
      </c>
      <c r="E335" s="84">
        <v>112</v>
      </c>
      <c r="F335" s="93">
        <v>0.156</v>
      </c>
      <c r="G335"/>
    </row>
    <row r="336" spans="1:7">
      <c r="A336" s="247"/>
      <c r="B336" s="79" t="s">
        <v>65</v>
      </c>
      <c r="C336" s="91">
        <v>22</v>
      </c>
      <c r="D336" s="92">
        <v>0.21</v>
      </c>
      <c r="E336" s="84">
        <v>158</v>
      </c>
      <c r="F336" s="93">
        <v>0.219</v>
      </c>
      <c r="G336"/>
    </row>
    <row r="337" spans="1:7">
      <c r="A337" s="247"/>
      <c r="B337" s="78" t="s">
        <v>64</v>
      </c>
      <c r="C337" s="94">
        <v>29</v>
      </c>
      <c r="D337" s="95">
        <v>0.27600000000000002</v>
      </c>
      <c r="E337" s="87">
        <v>219</v>
      </c>
      <c r="F337" s="96">
        <v>0.30399999999999999</v>
      </c>
      <c r="G337"/>
    </row>
    <row r="338" spans="1:7">
      <c r="A338" s="247"/>
      <c r="B338" s="82" t="s">
        <v>0</v>
      </c>
      <c r="C338" s="94">
        <v>105</v>
      </c>
      <c r="D338" s="95">
        <v>1</v>
      </c>
      <c r="E338" s="87">
        <v>720</v>
      </c>
      <c r="F338" s="96">
        <v>1</v>
      </c>
      <c r="G338"/>
    </row>
    <row r="339" spans="1:7">
      <c r="A339" s="246" t="s">
        <v>74</v>
      </c>
      <c r="B339" s="81" t="s">
        <v>68</v>
      </c>
      <c r="C339" s="88">
        <v>20</v>
      </c>
      <c r="D339" s="89">
        <v>0.19400000000000001</v>
      </c>
      <c r="E339" s="85">
        <v>295</v>
      </c>
      <c r="F339" s="90">
        <v>0.41</v>
      </c>
      <c r="G339"/>
    </row>
    <row r="340" spans="1:7">
      <c r="A340" s="247"/>
      <c r="B340" s="84" t="s">
        <v>67</v>
      </c>
      <c r="C340" s="91">
        <v>20</v>
      </c>
      <c r="D340" s="92">
        <v>0.19400000000000001</v>
      </c>
      <c r="E340" s="84">
        <v>125</v>
      </c>
      <c r="F340" s="93">
        <v>0.17399999999999999</v>
      </c>
      <c r="G340"/>
    </row>
    <row r="341" spans="1:7">
      <c r="A341" s="247"/>
      <c r="B341" s="33" t="s">
        <v>66</v>
      </c>
      <c r="C341" s="91">
        <v>19</v>
      </c>
      <c r="D341" s="92">
        <v>0.184</v>
      </c>
      <c r="E341" s="84">
        <v>122</v>
      </c>
      <c r="F341" s="93">
        <v>0.16900000000000001</v>
      </c>
      <c r="G341"/>
    </row>
    <row r="342" spans="1:7">
      <c r="A342" s="247"/>
      <c r="B342" s="79" t="s">
        <v>65</v>
      </c>
      <c r="C342" s="91">
        <v>25</v>
      </c>
      <c r="D342" s="92">
        <v>0.24299999999999999</v>
      </c>
      <c r="E342" s="84">
        <v>119</v>
      </c>
      <c r="F342" s="93">
        <v>0.16500000000000001</v>
      </c>
      <c r="G342"/>
    </row>
    <row r="343" spans="1:7">
      <c r="A343" s="247"/>
      <c r="B343" s="78" t="s">
        <v>64</v>
      </c>
      <c r="C343" s="94">
        <v>19</v>
      </c>
      <c r="D343" s="95">
        <v>0.184</v>
      </c>
      <c r="E343" s="87">
        <v>59</v>
      </c>
      <c r="F343" s="96">
        <v>8.2000000000000003E-2</v>
      </c>
      <c r="G343"/>
    </row>
    <row r="344" spans="1:7">
      <c r="A344" s="248"/>
      <c r="B344" s="86" t="s">
        <v>0</v>
      </c>
      <c r="C344" s="97">
        <v>103</v>
      </c>
      <c r="D344" s="98">
        <v>1</v>
      </c>
      <c r="E344" s="86">
        <v>720</v>
      </c>
      <c r="F344" s="99">
        <v>1</v>
      </c>
      <c r="G344"/>
    </row>
    <row r="345" spans="1:7">
      <c r="A345" s="246" t="s">
        <v>75</v>
      </c>
      <c r="B345" s="175" t="s">
        <v>68</v>
      </c>
      <c r="C345" s="88">
        <v>72</v>
      </c>
      <c r="D345" s="89">
        <v>0.70599999999999996</v>
      </c>
      <c r="E345" s="173">
        <v>441</v>
      </c>
      <c r="F345" s="90">
        <v>0.61499999999999999</v>
      </c>
      <c r="G345"/>
    </row>
    <row r="346" spans="1:7">
      <c r="A346" s="247"/>
      <c r="B346" s="172" t="s">
        <v>67</v>
      </c>
      <c r="C346" s="91">
        <v>21</v>
      </c>
      <c r="D346" s="92">
        <v>0.20599999999999999</v>
      </c>
      <c r="E346" s="172">
        <v>144</v>
      </c>
      <c r="F346" s="93">
        <v>0.20100000000000001</v>
      </c>
      <c r="G346"/>
    </row>
    <row r="347" spans="1:7">
      <c r="A347" s="247"/>
      <c r="B347" s="33" t="s">
        <v>66</v>
      </c>
      <c r="C347" s="91">
        <v>5</v>
      </c>
      <c r="D347" s="92">
        <v>4.9000000000000002E-2</v>
      </c>
      <c r="E347" s="172">
        <v>65</v>
      </c>
      <c r="F347" s="93">
        <v>9.0999999999999998E-2</v>
      </c>
      <c r="G347"/>
    </row>
    <row r="348" spans="1:7">
      <c r="A348" s="247"/>
      <c r="B348" s="79" t="s">
        <v>65</v>
      </c>
      <c r="C348" s="91">
        <v>3</v>
      </c>
      <c r="D348" s="92">
        <v>2.9000000000000001E-2</v>
      </c>
      <c r="E348" s="172">
        <v>43</v>
      </c>
      <c r="F348" s="93">
        <v>0.06</v>
      </c>
      <c r="G348"/>
    </row>
    <row r="349" spans="1:7">
      <c r="A349" s="247"/>
      <c r="B349" s="78" t="s">
        <v>64</v>
      </c>
      <c r="C349" s="94">
        <v>1</v>
      </c>
      <c r="D349" s="95">
        <v>0.01</v>
      </c>
      <c r="E349" s="174">
        <v>24</v>
      </c>
      <c r="F349" s="96">
        <v>3.3000000000000002E-2</v>
      </c>
      <c r="G349"/>
    </row>
    <row r="350" spans="1:7">
      <c r="A350" s="248"/>
      <c r="B350" s="82" t="s">
        <v>0</v>
      </c>
      <c r="C350" s="97">
        <v>102</v>
      </c>
      <c r="D350" s="98">
        <v>1</v>
      </c>
      <c r="E350" s="171">
        <v>717</v>
      </c>
      <c r="F350" s="99">
        <v>1</v>
      </c>
      <c r="G350"/>
    </row>
    <row r="351" spans="1:7">
      <c r="A351" s="205" t="s">
        <v>472</v>
      </c>
      <c r="B351" s="206"/>
      <c r="C351" s="206"/>
      <c r="D351" s="206"/>
      <c r="E351" s="206"/>
      <c r="F351" s="207"/>
      <c r="G351"/>
    </row>
    <row r="352" spans="1:7">
      <c r="A352" s="246" t="s">
        <v>76</v>
      </c>
      <c r="B352" s="81" t="s">
        <v>68</v>
      </c>
      <c r="C352" s="88">
        <v>60</v>
      </c>
      <c r="D352" s="89">
        <v>0.57699999999999996</v>
      </c>
      <c r="E352" s="85">
        <v>468</v>
      </c>
      <c r="F352" s="90">
        <v>0.65300000000000002</v>
      </c>
      <c r="G352"/>
    </row>
    <row r="353" spans="1:7">
      <c r="A353" s="247"/>
      <c r="B353" s="84" t="s">
        <v>67</v>
      </c>
      <c r="C353" s="91">
        <v>15</v>
      </c>
      <c r="D353" s="92">
        <v>0.14399999999999999</v>
      </c>
      <c r="E353" s="84">
        <v>90</v>
      </c>
      <c r="F353" s="93">
        <v>0.126</v>
      </c>
      <c r="G353"/>
    </row>
    <row r="354" spans="1:7">
      <c r="A354" s="247"/>
      <c r="B354" s="33" t="s">
        <v>66</v>
      </c>
      <c r="C354" s="91">
        <v>8</v>
      </c>
      <c r="D354" s="92">
        <v>7.6999999999999999E-2</v>
      </c>
      <c r="E354" s="84">
        <v>76</v>
      </c>
      <c r="F354" s="93">
        <v>0.106</v>
      </c>
      <c r="G354"/>
    </row>
    <row r="355" spans="1:7">
      <c r="A355" s="247"/>
      <c r="B355" s="79" t="s">
        <v>65</v>
      </c>
      <c r="C355" s="91">
        <v>14</v>
      </c>
      <c r="D355" s="92">
        <v>0.13500000000000001</v>
      </c>
      <c r="E355" s="84">
        <v>48</v>
      </c>
      <c r="F355" s="93">
        <v>6.7000000000000004E-2</v>
      </c>
      <c r="G355"/>
    </row>
    <row r="356" spans="1:7">
      <c r="A356" s="247"/>
      <c r="B356" s="78" t="s">
        <v>64</v>
      </c>
      <c r="C356" s="94">
        <v>7</v>
      </c>
      <c r="D356" s="95">
        <v>6.7000000000000004E-2</v>
      </c>
      <c r="E356" s="87">
        <v>35</v>
      </c>
      <c r="F356" s="96">
        <v>4.9000000000000002E-2</v>
      </c>
      <c r="G356"/>
    </row>
    <row r="357" spans="1:7">
      <c r="A357" s="247"/>
      <c r="B357" s="82" t="s">
        <v>0</v>
      </c>
      <c r="C357" s="94">
        <v>104</v>
      </c>
      <c r="D357" s="95">
        <v>1</v>
      </c>
      <c r="E357" s="87">
        <v>717</v>
      </c>
      <c r="F357" s="96">
        <v>1</v>
      </c>
      <c r="G357"/>
    </row>
    <row r="358" spans="1:7">
      <c r="A358" s="280" t="s">
        <v>309</v>
      </c>
      <c r="B358" s="81" t="s">
        <v>68</v>
      </c>
      <c r="C358" s="88">
        <v>32</v>
      </c>
      <c r="D358" s="89">
        <v>0.94099999999999995</v>
      </c>
      <c r="E358" s="85">
        <v>247</v>
      </c>
      <c r="F358" s="90">
        <v>0.90500000000000003</v>
      </c>
      <c r="G358"/>
    </row>
    <row r="359" spans="1:7">
      <c r="A359" s="247"/>
      <c r="B359" s="84" t="s">
        <v>67</v>
      </c>
      <c r="C359" s="91">
        <v>0</v>
      </c>
      <c r="D359" s="92">
        <v>0</v>
      </c>
      <c r="E359" s="84">
        <v>5</v>
      </c>
      <c r="F359" s="93">
        <v>1.7999999999999999E-2</v>
      </c>
      <c r="G359"/>
    </row>
    <row r="360" spans="1:7">
      <c r="A360" s="247"/>
      <c r="B360" s="33" t="s">
        <v>66</v>
      </c>
      <c r="C360" s="91">
        <v>0</v>
      </c>
      <c r="D360" s="92">
        <v>0</v>
      </c>
      <c r="E360" s="84">
        <v>3</v>
      </c>
      <c r="F360" s="93">
        <v>1.0999999999999999E-2</v>
      </c>
      <c r="G360"/>
    </row>
    <row r="361" spans="1:7">
      <c r="A361" s="247"/>
      <c r="B361" s="79" t="s">
        <v>65</v>
      </c>
      <c r="C361" s="91">
        <v>0</v>
      </c>
      <c r="D361" s="92">
        <v>0</v>
      </c>
      <c r="E361" s="84">
        <v>6</v>
      </c>
      <c r="F361" s="93">
        <v>2.1999999999999999E-2</v>
      </c>
      <c r="G361"/>
    </row>
    <row r="362" spans="1:7">
      <c r="A362" s="247"/>
      <c r="B362" s="78" t="s">
        <v>64</v>
      </c>
      <c r="C362" s="94">
        <v>2</v>
      </c>
      <c r="D362" s="95">
        <v>5.8999999999999997E-2</v>
      </c>
      <c r="E362" s="87">
        <v>12</v>
      </c>
      <c r="F362" s="96">
        <v>4.3999999999999997E-2</v>
      </c>
      <c r="G362"/>
    </row>
    <row r="363" spans="1:7">
      <c r="A363" s="247"/>
      <c r="B363" s="87" t="s">
        <v>0</v>
      </c>
      <c r="C363" s="94">
        <v>34</v>
      </c>
      <c r="D363" s="95">
        <v>1</v>
      </c>
      <c r="E363" s="87">
        <v>273</v>
      </c>
      <c r="F363" s="96">
        <v>1</v>
      </c>
      <c r="G363"/>
    </row>
    <row r="364" spans="1:7">
      <c r="A364" s="205" t="s">
        <v>358</v>
      </c>
      <c r="B364" s="206"/>
      <c r="C364" s="206"/>
      <c r="D364" s="206"/>
      <c r="E364" s="206"/>
      <c r="F364" s="207"/>
      <c r="G364"/>
    </row>
    <row r="365" spans="1:7">
      <c r="A365" s="281" t="s">
        <v>3</v>
      </c>
      <c r="B365" s="271"/>
      <c r="C365" s="88">
        <v>14</v>
      </c>
      <c r="D365" s="89">
        <v>0.13600000000000001</v>
      </c>
      <c r="E365" s="85">
        <v>161</v>
      </c>
      <c r="F365" s="90">
        <v>0.221</v>
      </c>
      <c r="G365"/>
    </row>
    <row r="366" spans="1:7">
      <c r="A366" s="268" t="s">
        <v>4</v>
      </c>
      <c r="B366" s="262"/>
      <c r="C366" s="91">
        <v>83</v>
      </c>
      <c r="D366" s="92">
        <v>0.80600000000000005</v>
      </c>
      <c r="E366" s="84">
        <v>552</v>
      </c>
      <c r="F366" s="93">
        <v>0.75900000000000001</v>
      </c>
      <c r="G366"/>
    </row>
    <row r="367" spans="1:7">
      <c r="A367" s="226" t="s">
        <v>12</v>
      </c>
      <c r="B367" s="227"/>
      <c r="C367" s="91">
        <v>6</v>
      </c>
      <c r="D367" s="92">
        <v>5.8000000000000003E-2</v>
      </c>
      <c r="E367" s="84">
        <v>14</v>
      </c>
      <c r="F367" s="93">
        <v>1.9E-2</v>
      </c>
      <c r="G367"/>
    </row>
    <row r="368" spans="1:7">
      <c r="A368" s="224" t="s">
        <v>0</v>
      </c>
      <c r="B368" s="225"/>
      <c r="C368" s="97">
        <v>103</v>
      </c>
      <c r="D368" s="98">
        <v>1</v>
      </c>
      <c r="E368" s="86">
        <v>727</v>
      </c>
      <c r="F368" s="99">
        <v>1</v>
      </c>
      <c r="G368"/>
    </row>
    <row r="369" spans="1:7" ht="32" customHeight="1">
      <c r="A369" s="205" t="s">
        <v>463</v>
      </c>
      <c r="B369" s="206"/>
      <c r="C369" s="206"/>
      <c r="D369" s="206"/>
      <c r="E369" s="206"/>
      <c r="F369" s="207"/>
      <c r="G369"/>
    </row>
    <row r="370" spans="1:7">
      <c r="A370" s="228" t="s">
        <v>77</v>
      </c>
      <c r="B370" s="229"/>
      <c r="C370" s="88">
        <v>7</v>
      </c>
      <c r="D370" s="89">
        <f>C370/C$380</f>
        <v>6.7961165048543687E-2</v>
      </c>
      <c r="E370" s="85">
        <v>66</v>
      </c>
      <c r="F370" s="90">
        <f>E370/E$380</f>
        <v>9.0909090909090912E-2</v>
      </c>
      <c r="G370"/>
    </row>
    <row r="371" spans="1:7">
      <c r="A371" s="226" t="s">
        <v>78</v>
      </c>
      <c r="B371" s="227"/>
      <c r="C371" s="91">
        <v>12</v>
      </c>
      <c r="D371" s="92">
        <f t="shared" ref="D371:F379" si="3">C371/C$380</f>
        <v>0.11650485436893204</v>
      </c>
      <c r="E371" s="84">
        <v>107</v>
      </c>
      <c r="F371" s="93">
        <f t="shared" si="3"/>
        <v>0.14738292011019283</v>
      </c>
      <c r="G371"/>
    </row>
    <row r="372" spans="1:7">
      <c r="A372" s="226" t="s">
        <v>79</v>
      </c>
      <c r="B372" s="227"/>
      <c r="C372" s="91">
        <v>39</v>
      </c>
      <c r="D372" s="92">
        <f t="shared" si="3"/>
        <v>0.37864077669902912</v>
      </c>
      <c r="E372" s="84">
        <v>326</v>
      </c>
      <c r="F372" s="93">
        <f t="shared" si="3"/>
        <v>0.44903581267217629</v>
      </c>
      <c r="G372"/>
    </row>
    <row r="373" spans="1:7">
      <c r="A373" s="226" t="s">
        <v>80</v>
      </c>
      <c r="B373" s="227"/>
      <c r="C373" s="91">
        <v>53</v>
      </c>
      <c r="D373" s="92">
        <f t="shared" si="3"/>
        <v>0.5145631067961165</v>
      </c>
      <c r="E373" s="84">
        <v>451</v>
      </c>
      <c r="F373" s="93">
        <f t="shared" si="3"/>
        <v>0.62121212121212122</v>
      </c>
      <c r="G373"/>
    </row>
    <row r="374" spans="1:7">
      <c r="A374" s="226" t="s">
        <v>81</v>
      </c>
      <c r="B374" s="227"/>
      <c r="C374" s="91">
        <v>60</v>
      </c>
      <c r="D374" s="92">
        <f t="shared" si="3"/>
        <v>0.58252427184466016</v>
      </c>
      <c r="E374" s="84">
        <v>450</v>
      </c>
      <c r="F374" s="93">
        <f t="shared" si="3"/>
        <v>0.6198347107438017</v>
      </c>
      <c r="G374"/>
    </row>
    <row r="375" spans="1:7">
      <c r="A375" s="226" t="s">
        <v>82</v>
      </c>
      <c r="B375" s="227"/>
      <c r="C375" s="91">
        <v>40</v>
      </c>
      <c r="D375" s="92">
        <f t="shared" si="3"/>
        <v>0.38834951456310679</v>
      </c>
      <c r="E375" s="84">
        <v>262</v>
      </c>
      <c r="F375" s="93">
        <f t="shared" si="3"/>
        <v>0.3608815426997245</v>
      </c>
      <c r="G375"/>
    </row>
    <row r="376" spans="1:7">
      <c r="A376" s="226" t="s">
        <v>83</v>
      </c>
      <c r="B376" s="227"/>
      <c r="C376" s="91">
        <v>8</v>
      </c>
      <c r="D376" s="92">
        <f t="shared" si="3"/>
        <v>7.7669902912621352E-2</v>
      </c>
      <c r="E376" s="84">
        <v>67</v>
      </c>
      <c r="F376" s="93">
        <f t="shared" si="3"/>
        <v>9.2286501377410471E-2</v>
      </c>
      <c r="G376"/>
    </row>
    <row r="377" spans="1:7">
      <c r="A377" s="226" t="s">
        <v>84</v>
      </c>
      <c r="B377" s="227"/>
      <c r="C377" s="91">
        <v>47</v>
      </c>
      <c r="D377" s="92">
        <f t="shared" si="3"/>
        <v>0.4563106796116505</v>
      </c>
      <c r="E377" s="84">
        <v>187</v>
      </c>
      <c r="F377" s="93">
        <f t="shared" si="3"/>
        <v>0.25757575757575757</v>
      </c>
      <c r="G377"/>
    </row>
    <row r="378" spans="1:7">
      <c r="A378" s="226" t="s">
        <v>85</v>
      </c>
      <c r="B378" s="227"/>
      <c r="C378" s="91">
        <v>8</v>
      </c>
      <c r="D378" s="92">
        <f t="shared" si="3"/>
        <v>7.7669902912621352E-2</v>
      </c>
      <c r="E378" s="84">
        <v>65</v>
      </c>
      <c r="F378" s="93">
        <f t="shared" si="3"/>
        <v>8.9531680440771352E-2</v>
      </c>
      <c r="G378"/>
    </row>
    <row r="379" spans="1:7">
      <c r="A379" s="226" t="s">
        <v>86</v>
      </c>
      <c r="B379" s="227"/>
      <c r="C379" s="91">
        <v>30</v>
      </c>
      <c r="D379" s="92">
        <f t="shared" si="3"/>
        <v>0.29126213592233008</v>
      </c>
      <c r="E379" s="137">
        <v>151</v>
      </c>
      <c r="F379" s="93">
        <f t="shared" si="3"/>
        <v>0.20798898071625344</v>
      </c>
      <c r="G379"/>
    </row>
    <row r="380" spans="1:7" ht="16" customHeight="1">
      <c r="A380" s="290" t="s">
        <v>337</v>
      </c>
      <c r="B380" s="291"/>
      <c r="C380" s="97">
        <v>103</v>
      </c>
      <c r="D380" s="98"/>
      <c r="E380" s="138">
        <v>726</v>
      </c>
      <c r="F380" s="99"/>
    </row>
    <row r="381" spans="1:7" ht="32" customHeight="1">
      <c r="A381" s="205" t="s">
        <v>464</v>
      </c>
      <c r="B381" s="206"/>
      <c r="C381" s="206"/>
      <c r="D381" s="206"/>
      <c r="E381" s="206"/>
      <c r="F381" s="207"/>
      <c r="G381"/>
    </row>
    <row r="382" spans="1:7">
      <c r="A382" s="228" t="s">
        <v>77</v>
      </c>
      <c r="B382" s="229"/>
      <c r="C382" s="88">
        <v>42</v>
      </c>
      <c r="D382" s="89">
        <f>C382/C$392</f>
        <v>0.41584158415841582</v>
      </c>
      <c r="E382" s="85">
        <v>390</v>
      </c>
      <c r="F382" s="90">
        <f>E382/E$392</f>
        <v>0.54929577464788737</v>
      </c>
      <c r="G382"/>
    </row>
    <row r="383" spans="1:7">
      <c r="A383" s="226" t="s">
        <v>78</v>
      </c>
      <c r="B383" s="227"/>
      <c r="C383" s="91">
        <v>49</v>
      </c>
      <c r="D383" s="92">
        <f t="shared" ref="D383:F391" si="4">C383/C$392</f>
        <v>0.48514851485148514</v>
      </c>
      <c r="E383" s="84">
        <v>439</v>
      </c>
      <c r="F383" s="93">
        <f t="shared" si="4"/>
        <v>0.61830985915492953</v>
      </c>
      <c r="G383"/>
    </row>
    <row r="384" spans="1:7">
      <c r="A384" s="226" t="s">
        <v>79</v>
      </c>
      <c r="B384" s="227"/>
      <c r="C384" s="91">
        <v>63</v>
      </c>
      <c r="D384" s="92">
        <f t="shared" si="4"/>
        <v>0.62376237623762376</v>
      </c>
      <c r="E384" s="84">
        <v>462</v>
      </c>
      <c r="F384" s="93">
        <f t="shared" si="4"/>
        <v>0.6507042253521127</v>
      </c>
      <c r="G384"/>
    </row>
    <row r="385" spans="1:7">
      <c r="A385" s="226" t="s">
        <v>80</v>
      </c>
      <c r="B385" s="227"/>
      <c r="C385" s="91">
        <v>64</v>
      </c>
      <c r="D385" s="92">
        <f t="shared" si="4"/>
        <v>0.63366336633663367</v>
      </c>
      <c r="E385" s="84">
        <v>491</v>
      </c>
      <c r="F385" s="93">
        <f t="shared" si="4"/>
        <v>0.69154929577464785</v>
      </c>
      <c r="G385"/>
    </row>
    <row r="386" spans="1:7">
      <c r="A386" s="226" t="s">
        <v>81</v>
      </c>
      <c r="B386" s="227"/>
      <c r="C386" s="91">
        <v>80</v>
      </c>
      <c r="D386" s="92">
        <f t="shared" si="4"/>
        <v>0.79207920792079212</v>
      </c>
      <c r="E386" s="84">
        <v>569</v>
      </c>
      <c r="F386" s="93">
        <f t="shared" si="4"/>
        <v>0.80140845070422539</v>
      </c>
      <c r="G386"/>
    </row>
    <row r="387" spans="1:7">
      <c r="A387" s="226" t="s">
        <v>82</v>
      </c>
      <c r="B387" s="227"/>
      <c r="C387" s="91">
        <v>51</v>
      </c>
      <c r="D387" s="92">
        <f t="shared" si="4"/>
        <v>0.50495049504950495</v>
      </c>
      <c r="E387" s="84">
        <v>370</v>
      </c>
      <c r="F387" s="93">
        <f t="shared" si="4"/>
        <v>0.52112676056338025</v>
      </c>
      <c r="G387"/>
    </row>
    <row r="388" spans="1:7">
      <c r="A388" s="226" t="s">
        <v>83</v>
      </c>
      <c r="B388" s="227"/>
      <c r="C388" s="91">
        <v>47</v>
      </c>
      <c r="D388" s="92">
        <f t="shared" si="4"/>
        <v>0.46534653465346537</v>
      </c>
      <c r="E388" s="84">
        <v>384</v>
      </c>
      <c r="F388" s="93">
        <f t="shared" si="4"/>
        <v>0.54084507042253516</v>
      </c>
      <c r="G388"/>
    </row>
    <row r="389" spans="1:7">
      <c r="A389" s="226" t="s">
        <v>84</v>
      </c>
      <c r="B389" s="227"/>
      <c r="C389" s="91">
        <v>61</v>
      </c>
      <c r="D389" s="92">
        <f t="shared" si="4"/>
        <v>0.60396039603960394</v>
      </c>
      <c r="E389" s="84">
        <v>359</v>
      </c>
      <c r="F389" s="93">
        <f t="shared" si="4"/>
        <v>0.5056338028169014</v>
      </c>
      <c r="G389"/>
    </row>
    <row r="390" spans="1:7">
      <c r="A390" s="226" t="s">
        <v>85</v>
      </c>
      <c r="B390" s="227"/>
      <c r="C390" s="91">
        <v>55</v>
      </c>
      <c r="D390" s="92">
        <f t="shared" si="4"/>
        <v>0.54455445544554459</v>
      </c>
      <c r="E390" s="84">
        <v>457</v>
      </c>
      <c r="F390" s="93">
        <f t="shared" si="4"/>
        <v>0.64366197183098595</v>
      </c>
      <c r="G390"/>
    </row>
    <row r="391" spans="1:7">
      <c r="A391" s="226" t="s">
        <v>86</v>
      </c>
      <c r="B391" s="227"/>
      <c r="C391" s="91">
        <v>63</v>
      </c>
      <c r="D391" s="92">
        <f t="shared" si="4"/>
        <v>0.62376237623762376</v>
      </c>
      <c r="E391" s="84">
        <v>480</v>
      </c>
      <c r="F391" s="93">
        <f t="shared" si="4"/>
        <v>0.676056338028169</v>
      </c>
      <c r="G391"/>
    </row>
    <row r="392" spans="1:7">
      <c r="A392" s="290" t="s">
        <v>337</v>
      </c>
      <c r="B392" s="291"/>
      <c r="C392" s="97">
        <v>101</v>
      </c>
      <c r="D392" s="98"/>
      <c r="E392" s="138">
        <v>710</v>
      </c>
      <c r="F392" s="99"/>
      <c r="G392"/>
    </row>
    <row r="393" spans="1:7">
      <c r="A393" s="205" t="s">
        <v>359</v>
      </c>
      <c r="B393" s="206"/>
      <c r="C393" s="206"/>
      <c r="D393" s="206"/>
      <c r="E393" s="206"/>
      <c r="F393" s="207"/>
      <c r="G393"/>
    </row>
    <row r="394" spans="1:7">
      <c r="A394" s="278" t="s">
        <v>90</v>
      </c>
      <c r="B394" s="277"/>
      <c r="C394" s="88">
        <v>1</v>
      </c>
      <c r="D394" s="89">
        <v>0.01</v>
      </c>
      <c r="E394" s="85">
        <v>12</v>
      </c>
      <c r="F394" s="90">
        <v>1.7000000000000001E-2</v>
      </c>
    </row>
    <row r="395" spans="1:7">
      <c r="A395" s="278" t="s">
        <v>89</v>
      </c>
      <c r="B395" s="279"/>
      <c r="C395" s="91">
        <v>9</v>
      </c>
      <c r="D395" s="92">
        <v>8.6999999999999994E-2</v>
      </c>
      <c r="E395" s="84">
        <v>60</v>
      </c>
      <c r="F395" s="93">
        <v>8.3000000000000004E-2</v>
      </c>
    </row>
    <row r="396" spans="1:7">
      <c r="A396" s="275" t="s">
        <v>88</v>
      </c>
      <c r="B396" s="276"/>
      <c r="C396" s="91">
        <v>51</v>
      </c>
      <c r="D396" s="92">
        <v>0.495</v>
      </c>
      <c r="E396" s="84">
        <v>369</v>
      </c>
      <c r="F396" s="93">
        <v>0.51300000000000001</v>
      </c>
      <c r="G396"/>
    </row>
    <row r="397" spans="1:7">
      <c r="A397" s="275" t="s">
        <v>87</v>
      </c>
      <c r="B397" s="277"/>
      <c r="C397" s="91">
        <v>42</v>
      </c>
      <c r="D397" s="92">
        <v>0.40799999999999997</v>
      </c>
      <c r="E397" s="84">
        <v>278</v>
      </c>
      <c r="F397" s="93">
        <v>0.38700000000000001</v>
      </c>
      <c r="G397"/>
    </row>
    <row r="398" spans="1:7">
      <c r="A398" s="224" t="s">
        <v>0</v>
      </c>
      <c r="B398" s="225"/>
      <c r="C398" s="97">
        <v>103</v>
      </c>
      <c r="D398" s="98">
        <v>1</v>
      </c>
      <c r="E398" s="86">
        <v>719</v>
      </c>
      <c r="F398" s="99">
        <v>1</v>
      </c>
      <c r="G398"/>
    </row>
    <row r="399" spans="1:7">
      <c r="A399" s="205" t="s">
        <v>360</v>
      </c>
      <c r="B399" s="206"/>
      <c r="C399" s="206"/>
      <c r="D399" s="206"/>
      <c r="E399" s="206"/>
      <c r="F399" s="207"/>
      <c r="G399"/>
    </row>
    <row r="400" spans="1:7">
      <c r="A400" s="228" t="s">
        <v>3</v>
      </c>
      <c r="B400" s="229"/>
      <c r="C400" s="88">
        <v>90</v>
      </c>
      <c r="D400" s="89">
        <v>0.88200000000000001</v>
      </c>
      <c r="E400" s="85">
        <v>682</v>
      </c>
      <c r="F400" s="90">
        <v>0.96499999999999997</v>
      </c>
      <c r="G400"/>
    </row>
    <row r="401" spans="1:7">
      <c r="A401" s="226" t="s">
        <v>4</v>
      </c>
      <c r="B401" s="227"/>
      <c r="C401" s="91">
        <v>12</v>
      </c>
      <c r="D401" s="92">
        <v>0.11799999999999999</v>
      </c>
      <c r="E401" s="84">
        <v>25</v>
      </c>
      <c r="F401" s="93">
        <v>3.5000000000000003E-2</v>
      </c>
      <c r="G401"/>
    </row>
    <row r="402" spans="1:7">
      <c r="A402" s="224" t="s">
        <v>0</v>
      </c>
      <c r="B402" s="225"/>
      <c r="C402" s="97">
        <v>102</v>
      </c>
      <c r="D402" s="98">
        <v>1</v>
      </c>
      <c r="E402" s="86">
        <v>707</v>
      </c>
      <c r="F402" s="99">
        <v>1</v>
      </c>
      <c r="G402"/>
    </row>
    <row r="403" spans="1:7">
      <c r="A403" s="205" t="s">
        <v>361</v>
      </c>
      <c r="B403" s="206"/>
      <c r="C403" s="206"/>
      <c r="D403" s="206"/>
      <c r="E403" s="206"/>
      <c r="F403" s="207"/>
      <c r="G403"/>
    </row>
    <row r="404" spans="1:7">
      <c r="A404" s="228" t="s">
        <v>91</v>
      </c>
      <c r="B404" s="229"/>
      <c r="C404" s="88">
        <v>23</v>
      </c>
      <c r="D404" s="89">
        <v>0.22500000000000001</v>
      </c>
      <c r="E404" s="85">
        <v>139</v>
      </c>
      <c r="F404" s="90">
        <v>0.19800000000000001</v>
      </c>
      <c r="G404"/>
    </row>
    <row r="405" spans="1:7">
      <c r="A405" s="252" t="s">
        <v>457</v>
      </c>
      <c r="B405" s="227"/>
      <c r="C405" s="91">
        <v>35</v>
      </c>
      <c r="D405" s="92">
        <v>0.34300000000000003</v>
      </c>
      <c r="E405" s="84">
        <v>234</v>
      </c>
      <c r="F405" s="93">
        <v>0.33300000000000002</v>
      </c>
      <c r="G405"/>
    </row>
    <row r="406" spans="1:7">
      <c r="A406" s="252" t="s">
        <v>458</v>
      </c>
      <c r="B406" s="227"/>
      <c r="C406" s="91">
        <v>23</v>
      </c>
      <c r="D406" s="92">
        <v>0.22500000000000001</v>
      </c>
      <c r="E406" s="84">
        <v>213</v>
      </c>
      <c r="F406" s="93">
        <v>0.30299999999999999</v>
      </c>
      <c r="G406"/>
    </row>
    <row r="407" spans="1:7">
      <c r="A407" s="226" t="s">
        <v>51</v>
      </c>
      <c r="B407" s="227"/>
      <c r="C407" s="91">
        <v>21</v>
      </c>
      <c r="D407" s="92">
        <v>0.20599999999999999</v>
      </c>
      <c r="E407" s="84">
        <v>117</v>
      </c>
      <c r="F407" s="93">
        <v>0.16600000000000001</v>
      </c>
      <c r="G407"/>
    </row>
    <row r="408" spans="1:7">
      <c r="A408" s="224" t="s">
        <v>0</v>
      </c>
      <c r="B408" s="225"/>
      <c r="C408" s="97">
        <v>102</v>
      </c>
      <c r="D408" s="98">
        <v>1</v>
      </c>
      <c r="E408" s="86">
        <v>703</v>
      </c>
      <c r="F408" s="99">
        <v>1</v>
      </c>
      <c r="G408"/>
    </row>
    <row r="409" spans="1:7" s="74" customFormat="1" ht="32" customHeight="1">
      <c r="A409" s="243" t="s">
        <v>363</v>
      </c>
      <c r="B409" s="244"/>
      <c r="C409" s="244"/>
      <c r="D409" s="244"/>
      <c r="E409" s="244"/>
      <c r="F409" s="245"/>
    </row>
    <row r="410" spans="1:7">
      <c r="A410" s="249" t="s">
        <v>365</v>
      </c>
      <c r="B410" s="250"/>
      <c r="C410" s="250"/>
      <c r="D410" s="250"/>
      <c r="E410" s="250"/>
      <c r="F410" s="251"/>
      <c r="G410"/>
    </row>
    <row r="411" spans="1:7">
      <c r="A411" s="228" t="s">
        <v>92</v>
      </c>
      <c r="B411" s="229"/>
      <c r="C411" s="88">
        <v>0</v>
      </c>
      <c r="D411" s="89">
        <v>0</v>
      </c>
      <c r="E411" s="85">
        <v>3</v>
      </c>
      <c r="F411" s="90">
        <v>1.4999999999999999E-2</v>
      </c>
      <c r="G411"/>
    </row>
    <row r="412" spans="1:7">
      <c r="A412" s="226" t="s">
        <v>93</v>
      </c>
      <c r="B412" s="227"/>
      <c r="C412" s="91">
        <v>0</v>
      </c>
      <c r="D412" s="92">
        <v>0</v>
      </c>
      <c r="E412" s="84">
        <v>0</v>
      </c>
      <c r="F412" s="93">
        <v>0</v>
      </c>
      <c r="G412"/>
    </row>
    <row r="413" spans="1:7">
      <c r="A413" s="226" t="s">
        <v>94</v>
      </c>
      <c r="B413" s="227"/>
      <c r="C413" s="91">
        <v>0</v>
      </c>
      <c r="D413" s="92">
        <v>0</v>
      </c>
      <c r="E413" s="84">
        <v>0</v>
      </c>
      <c r="F413" s="93">
        <v>0</v>
      </c>
      <c r="G413"/>
    </row>
    <row r="414" spans="1:7">
      <c r="A414" s="226" t="s">
        <v>95</v>
      </c>
      <c r="B414" s="227"/>
      <c r="C414" s="91">
        <v>0</v>
      </c>
      <c r="D414" s="92">
        <v>0</v>
      </c>
      <c r="E414" s="84">
        <v>0</v>
      </c>
      <c r="F414" s="93">
        <v>0</v>
      </c>
      <c r="G414"/>
    </row>
    <row r="415" spans="1:7">
      <c r="A415" s="226" t="s">
        <v>96</v>
      </c>
      <c r="B415" s="227"/>
      <c r="C415" s="91">
        <v>2</v>
      </c>
      <c r="D415" s="92">
        <v>7.0999999999999994E-2</v>
      </c>
      <c r="E415" s="84">
        <v>0</v>
      </c>
      <c r="F415" s="93">
        <v>0</v>
      </c>
      <c r="G415"/>
    </row>
    <row r="416" spans="1:7">
      <c r="A416" s="273" t="s">
        <v>97</v>
      </c>
      <c r="B416" s="225"/>
      <c r="C416" s="97">
        <v>0</v>
      </c>
      <c r="D416" s="98">
        <v>0</v>
      </c>
      <c r="E416" s="171">
        <v>0</v>
      </c>
      <c r="F416" s="99">
        <v>0</v>
      </c>
      <c r="G416"/>
    </row>
    <row r="417" spans="1:7">
      <c r="A417" s="205" t="s">
        <v>473</v>
      </c>
      <c r="B417" s="206"/>
      <c r="C417" s="206"/>
      <c r="D417" s="206"/>
      <c r="E417" s="206"/>
      <c r="F417" s="207"/>
      <c r="G417"/>
    </row>
    <row r="418" spans="1:7">
      <c r="A418" s="226" t="s">
        <v>98</v>
      </c>
      <c r="B418" s="227"/>
      <c r="C418" s="91">
        <v>1</v>
      </c>
      <c r="D418" s="92">
        <v>3.5999999999999997E-2</v>
      </c>
      <c r="E418" s="84">
        <v>7</v>
      </c>
      <c r="F418" s="93">
        <v>3.5999999999999997E-2</v>
      </c>
      <c r="G418"/>
    </row>
    <row r="419" spans="1:7">
      <c r="A419" s="226" t="s">
        <v>99</v>
      </c>
      <c r="B419" s="227"/>
      <c r="C419" s="91">
        <v>1</v>
      </c>
      <c r="D419" s="92">
        <v>3.5999999999999997E-2</v>
      </c>
      <c r="E419" s="84">
        <v>4</v>
      </c>
      <c r="F419" s="93">
        <v>2.1000000000000001E-2</v>
      </c>
      <c r="G419"/>
    </row>
    <row r="420" spans="1:7">
      <c r="A420" s="226" t="s">
        <v>100</v>
      </c>
      <c r="B420" s="227"/>
      <c r="C420" s="91">
        <v>0</v>
      </c>
      <c r="D420" s="92">
        <v>0</v>
      </c>
      <c r="E420" s="84">
        <v>15</v>
      </c>
      <c r="F420" s="93">
        <v>7.6999999999999999E-2</v>
      </c>
      <c r="G420"/>
    </row>
    <row r="421" spans="1:7">
      <c r="A421" s="226" t="s">
        <v>101</v>
      </c>
      <c r="B421" s="227"/>
      <c r="C421" s="91">
        <v>0</v>
      </c>
      <c r="D421" s="92">
        <v>0</v>
      </c>
      <c r="E421" s="84">
        <v>8</v>
      </c>
      <c r="F421" s="93">
        <v>4.1000000000000002E-2</v>
      </c>
      <c r="G421"/>
    </row>
    <row r="422" spans="1:7">
      <c r="A422" s="226" t="s">
        <v>102</v>
      </c>
      <c r="B422" s="227"/>
      <c r="C422" s="91">
        <v>1</v>
      </c>
      <c r="D422" s="92">
        <v>3.5999999999999997E-2</v>
      </c>
      <c r="E422" s="84">
        <v>3</v>
      </c>
      <c r="F422" s="93">
        <v>1.4999999999999999E-2</v>
      </c>
      <c r="G422"/>
    </row>
    <row r="423" spans="1:7">
      <c r="A423" s="226" t="s">
        <v>103</v>
      </c>
      <c r="B423" s="227"/>
      <c r="C423" s="91">
        <v>1</v>
      </c>
      <c r="D423" s="92">
        <v>3.5999999999999997E-2</v>
      </c>
      <c r="E423" s="84">
        <v>3</v>
      </c>
      <c r="F423" s="93">
        <v>1.4999999999999999E-2</v>
      </c>
      <c r="G423"/>
    </row>
    <row r="424" spans="1:7">
      <c r="A424" s="226" t="s">
        <v>104</v>
      </c>
      <c r="B424" s="227"/>
      <c r="C424" s="91">
        <v>0</v>
      </c>
      <c r="D424" s="92">
        <v>0</v>
      </c>
      <c r="E424" s="84">
        <v>2</v>
      </c>
      <c r="F424" s="93">
        <v>0.01</v>
      </c>
      <c r="G424"/>
    </row>
    <row r="425" spans="1:7">
      <c r="A425" s="226" t="s">
        <v>105</v>
      </c>
      <c r="B425" s="227"/>
      <c r="C425" s="91">
        <v>0</v>
      </c>
      <c r="D425" s="92">
        <v>0</v>
      </c>
      <c r="E425" s="84">
        <v>0</v>
      </c>
      <c r="F425" s="93">
        <v>0</v>
      </c>
      <c r="G425"/>
    </row>
    <row r="426" spans="1:7">
      <c r="A426" s="226" t="s">
        <v>106</v>
      </c>
      <c r="B426" s="227"/>
      <c r="C426" s="91">
        <v>0</v>
      </c>
      <c r="D426" s="92">
        <v>0</v>
      </c>
      <c r="E426" s="84">
        <v>0</v>
      </c>
      <c r="F426" s="93">
        <v>0</v>
      </c>
      <c r="G426"/>
    </row>
    <row r="427" spans="1:7">
      <c r="A427" s="226" t="s">
        <v>107</v>
      </c>
      <c r="B427" s="227"/>
      <c r="C427" s="91">
        <v>1</v>
      </c>
      <c r="D427" s="92">
        <v>3.5999999999999997E-2</v>
      </c>
      <c r="E427" s="84">
        <v>1</v>
      </c>
      <c r="F427" s="93">
        <v>5.0000000000000001E-3</v>
      </c>
      <c r="G427"/>
    </row>
    <row r="428" spans="1:7">
      <c r="A428" s="226" t="s">
        <v>108</v>
      </c>
      <c r="B428" s="227"/>
      <c r="C428" s="91">
        <v>0</v>
      </c>
      <c r="D428" s="92">
        <v>0</v>
      </c>
      <c r="E428" s="84">
        <v>1</v>
      </c>
      <c r="F428" s="93">
        <v>5.0000000000000001E-3</v>
      </c>
      <c r="G428"/>
    </row>
    <row r="429" spans="1:7">
      <c r="A429" s="226" t="s">
        <v>109</v>
      </c>
      <c r="B429" s="227"/>
      <c r="C429" s="91">
        <v>1</v>
      </c>
      <c r="D429" s="92">
        <v>3.5999999999999997E-2</v>
      </c>
      <c r="E429" s="84">
        <v>4</v>
      </c>
      <c r="F429" s="93">
        <v>2.1000000000000001E-2</v>
      </c>
      <c r="G429"/>
    </row>
    <row r="430" spans="1:7">
      <c r="A430" s="226" t="s">
        <v>110</v>
      </c>
      <c r="B430" s="227"/>
      <c r="C430" s="91">
        <v>0</v>
      </c>
      <c r="D430" s="92">
        <v>0</v>
      </c>
      <c r="E430" s="84">
        <v>3</v>
      </c>
      <c r="F430" s="93">
        <v>1.4999999999999999E-2</v>
      </c>
      <c r="G430"/>
    </row>
    <row r="431" spans="1:7">
      <c r="A431" s="226" t="s">
        <v>111</v>
      </c>
      <c r="B431" s="227"/>
      <c r="C431" s="91">
        <v>3</v>
      </c>
      <c r="D431" s="92">
        <v>0.107</v>
      </c>
      <c r="E431" s="84">
        <v>28</v>
      </c>
      <c r="F431" s="93">
        <v>0.14399999999999999</v>
      </c>
      <c r="G431"/>
    </row>
    <row r="432" spans="1:7">
      <c r="A432" s="226" t="s">
        <v>112</v>
      </c>
      <c r="B432" s="227"/>
      <c r="C432" s="91">
        <v>2</v>
      </c>
      <c r="D432" s="92">
        <v>7.0999999999999994E-2</v>
      </c>
      <c r="E432" s="84">
        <v>7</v>
      </c>
      <c r="F432" s="93">
        <v>3.5999999999999997E-2</v>
      </c>
      <c r="G432"/>
    </row>
    <row r="433" spans="1:7">
      <c r="A433" s="226" t="s">
        <v>113</v>
      </c>
      <c r="B433" s="227"/>
      <c r="C433" s="91">
        <v>0</v>
      </c>
      <c r="D433" s="92">
        <v>0</v>
      </c>
      <c r="E433" s="84">
        <v>2</v>
      </c>
      <c r="F433" s="93">
        <v>0.01</v>
      </c>
      <c r="G433"/>
    </row>
    <row r="434" spans="1:7">
      <c r="A434" s="226" t="s">
        <v>114</v>
      </c>
      <c r="B434" s="227"/>
      <c r="C434" s="91">
        <v>0</v>
      </c>
      <c r="D434" s="92">
        <v>0</v>
      </c>
      <c r="E434" s="84">
        <v>1</v>
      </c>
      <c r="F434" s="93">
        <v>5.0000000000000001E-3</v>
      </c>
      <c r="G434"/>
    </row>
    <row r="435" spans="1:7">
      <c r="A435" s="226" t="s">
        <v>115</v>
      </c>
      <c r="B435" s="227"/>
      <c r="C435" s="91">
        <v>0</v>
      </c>
      <c r="D435" s="92">
        <v>0</v>
      </c>
      <c r="E435" s="84">
        <v>0</v>
      </c>
      <c r="F435" s="93">
        <v>0</v>
      </c>
      <c r="G435"/>
    </row>
    <row r="436" spans="1:7">
      <c r="A436" s="226" t="s">
        <v>116</v>
      </c>
      <c r="B436" s="227"/>
      <c r="C436" s="91">
        <v>1</v>
      </c>
      <c r="D436" s="92">
        <v>3.5999999999999997E-2</v>
      </c>
      <c r="E436" s="84">
        <v>0</v>
      </c>
      <c r="F436" s="93">
        <v>0</v>
      </c>
      <c r="G436"/>
    </row>
    <row r="437" spans="1:7">
      <c r="A437" s="226" t="s">
        <v>117</v>
      </c>
      <c r="B437" s="227"/>
      <c r="C437" s="91">
        <v>1</v>
      </c>
      <c r="D437" s="92">
        <v>3.5999999999999997E-2</v>
      </c>
      <c r="E437" s="84">
        <v>9</v>
      </c>
      <c r="F437" s="93">
        <v>4.5999999999999999E-2</v>
      </c>
      <c r="G437"/>
    </row>
    <row r="438" spans="1:7">
      <c r="A438" s="226" t="s">
        <v>118</v>
      </c>
      <c r="B438" s="227"/>
      <c r="C438" s="91">
        <v>0</v>
      </c>
      <c r="D438" s="92">
        <v>0</v>
      </c>
      <c r="E438" s="84">
        <v>2</v>
      </c>
      <c r="F438" s="93">
        <v>0.01</v>
      </c>
      <c r="G438"/>
    </row>
    <row r="439" spans="1:7">
      <c r="A439" s="226" t="s">
        <v>119</v>
      </c>
      <c r="B439" s="227"/>
      <c r="C439" s="91">
        <v>0</v>
      </c>
      <c r="D439" s="92">
        <v>0</v>
      </c>
      <c r="E439" s="84">
        <v>1</v>
      </c>
      <c r="F439" s="93">
        <v>5.0000000000000001E-3</v>
      </c>
      <c r="G439"/>
    </row>
    <row r="440" spans="1:7">
      <c r="A440" s="226" t="s">
        <v>120</v>
      </c>
      <c r="B440" s="227"/>
      <c r="C440" s="91">
        <v>0</v>
      </c>
      <c r="D440" s="92">
        <v>0</v>
      </c>
      <c r="E440" s="84">
        <v>1</v>
      </c>
      <c r="F440" s="93">
        <v>5.0000000000000001E-3</v>
      </c>
      <c r="G440"/>
    </row>
    <row r="441" spans="1:7">
      <c r="A441" s="226" t="s">
        <v>121</v>
      </c>
      <c r="B441" s="227"/>
      <c r="C441" s="91">
        <v>0</v>
      </c>
      <c r="D441" s="92">
        <v>0</v>
      </c>
      <c r="E441" s="84">
        <v>1</v>
      </c>
      <c r="F441" s="93">
        <v>5.0000000000000001E-3</v>
      </c>
      <c r="G441"/>
    </row>
    <row r="442" spans="1:7">
      <c r="A442" s="226" t="s">
        <v>122</v>
      </c>
      <c r="B442" s="227"/>
      <c r="C442" s="91">
        <v>0</v>
      </c>
      <c r="D442" s="92">
        <v>0</v>
      </c>
      <c r="E442" s="84">
        <v>1</v>
      </c>
      <c r="F442" s="93">
        <v>5.0000000000000001E-3</v>
      </c>
      <c r="G442"/>
    </row>
    <row r="443" spans="1:7">
      <c r="A443" s="226" t="s">
        <v>123</v>
      </c>
      <c r="B443" s="227"/>
      <c r="C443" s="91">
        <v>0</v>
      </c>
      <c r="D443" s="92">
        <v>0</v>
      </c>
      <c r="E443" s="84">
        <v>0</v>
      </c>
      <c r="F443" s="93">
        <v>0</v>
      </c>
      <c r="G443"/>
    </row>
    <row r="444" spans="1:7">
      <c r="A444" s="226" t="s">
        <v>124</v>
      </c>
      <c r="B444" s="227"/>
      <c r="C444" s="91">
        <v>1</v>
      </c>
      <c r="D444" s="92">
        <v>3.5999999999999997E-2</v>
      </c>
      <c r="E444" s="84">
        <v>3</v>
      </c>
      <c r="F444" s="93">
        <v>1.4999999999999999E-2</v>
      </c>
      <c r="G444"/>
    </row>
    <row r="445" spans="1:7">
      <c r="A445" s="226" t="s">
        <v>125</v>
      </c>
      <c r="B445" s="227"/>
      <c r="C445" s="91">
        <v>1</v>
      </c>
      <c r="D445" s="92">
        <v>3.5999999999999997E-2</v>
      </c>
      <c r="E445" s="84">
        <v>0</v>
      </c>
      <c r="F445" s="93">
        <v>0</v>
      </c>
      <c r="G445"/>
    </row>
    <row r="446" spans="1:7">
      <c r="A446" s="226" t="s">
        <v>126</v>
      </c>
      <c r="B446" s="227"/>
      <c r="C446" s="91">
        <v>0</v>
      </c>
      <c r="D446" s="92">
        <v>0</v>
      </c>
      <c r="E446" s="84">
        <v>0</v>
      </c>
      <c r="F446" s="93">
        <v>0</v>
      </c>
      <c r="G446"/>
    </row>
    <row r="447" spans="1:7">
      <c r="A447" s="226" t="s">
        <v>127</v>
      </c>
      <c r="B447" s="227"/>
      <c r="C447" s="91">
        <v>1</v>
      </c>
      <c r="D447" s="92">
        <v>3.5999999999999997E-2</v>
      </c>
      <c r="E447" s="84">
        <v>11</v>
      </c>
      <c r="F447" s="93">
        <v>5.6000000000000001E-2</v>
      </c>
      <c r="G447"/>
    </row>
    <row r="448" spans="1:7">
      <c r="A448" s="226" t="s">
        <v>128</v>
      </c>
      <c r="B448" s="227"/>
      <c r="C448" s="91">
        <v>0</v>
      </c>
      <c r="D448" s="92">
        <v>0</v>
      </c>
      <c r="E448" s="84">
        <v>3</v>
      </c>
      <c r="F448" s="93">
        <v>1.4999999999999999E-2</v>
      </c>
      <c r="G448"/>
    </row>
    <row r="449" spans="1:7">
      <c r="A449" s="226" t="s">
        <v>129</v>
      </c>
      <c r="B449" s="227"/>
      <c r="C449" s="91">
        <v>0</v>
      </c>
      <c r="D449" s="92">
        <v>0</v>
      </c>
      <c r="E449" s="84">
        <v>17</v>
      </c>
      <c r="F449" s="93">
        <v>8.6999999999999994E-2</v>
      </c>
      <c r="G449"/>
    </row>
    <row r="450" spans="1:7">
      <c r="A450" s="226" t="s">
        <v>130</v>
      </c>
      <c r="B450" s="227"/>
      <c r="C450" s="91">
        <v>0</v>
      </c>
      <c r="D450" s="92">
        <v>0</v>
      </c>
      <c r="E450" s="168">
        <v>1</v>
      </c>
      <c r="F450" s="93">
        <v>5.0000000000000001E-3</v>
      </c>
      <c r="G450"/>
    </row>
    <row r="451" spans="1:7">
      <c r="A451" s="226" t="s">
        <v>131</v>
      </c>
      <c r="B451" s="227"/>
      <c r="C451" s="91">
        <v>4</v>
      </c>
      <c r="D451" s="92">
        <v>0.14299999999999999</v>
      </c>
      <c r="E451" s="84">
        <v>7</v>
      </c>
      <c r="F451" s="93">
        <v>3.5999999999999997E-2</v>
      </c>
      <c r="G451"/>
    </row>
    <row r="452" spans="1:7">
      <c r="A452" s="226" t="s">
        <v>132</v>
      </c>
      <c r="B452" s="227"/>
      <c r="C452" s="91">
        <v>0</v>
      </c>
      <c r="D452" s="92">
        <v>0</v>
      </c>
      <c r="E452" s="84">
        <v>0</v>
      </c>
      <c r="F452" s="93">
        <v>0</v>
      </c>
      <c r="G452"/>
    </row>
    <row r="453" spans="1:7">
      <c r="A453" s="226" t="s">
        <v>133</v>
      </c>
      <c r="B453" s="227"/>
      <c r="C453" s="91">
        <v>0</v>
      </c>
      <c r="D453" s="92">
        <v>0</v>
      </c>
      <c r="E453" s="84">
        <v>0</v>
      </c>
      <c r="F453" s="93">
        <v>0</v>
      </c>
      <c r="G453"/>
    </row>
    <row r="454" spans="1:7">
      <c r="A454" s="274" t="s">
        <v>134</v>
      </c>
      <c r="B454" s="225"/>
      <c r="C454" s="97">
        <v>0</v>
      </c>
      <c r="D454" s="98">
        <v>0</v>
      </c>
      <c r="E454" s="171">
        <v>1</v>
      </c>
      <c r="F454" s="99">
        <v>5.0000000000000001E-3</v>
      </c>
      <c r="G454"/>
    </row>
    <row r="455" spans="1:7">
      <c r="A455" s="205" t="s">
        <v>473</v>
      </c>
      <c r="B455" s="206"/>
      <c r="C455" s="206"/>
      <c r="D455" s="206"/>
      <c r="E455" s="206"/>
      <c r="F455" s="207"/>
      <c r="G455"/>
    </row>
    <row r="456" spans="1:7">
      <c r="A456" s="226" t="s">
        <v>135</v>
      </c>
      <c r="B456" s="227"/>
      <c r="C456" s="91">
        <v>0</v>
      </c>
      <c r="D456" s="92">
        <v>0</v>
      </c>
      <c r="E456" s="84">
        <v>0</v>
      </c>
      <c r="F456" s="93">
        <v>0</v>
      </c>
      <c r="G456"/>
    </row>
    <row r="457" spans="1:7">
      <c r="A457" s="226" t="s">
        <v>136</v>
      </c>
      <c r="B457" s="227"/>
      <c r="C457" s="91">
        <v>1</v>
      </c>
      <c r="D457" s="92">
        <v>3.5999999999999997E-2</v>
      </c>
      <c r="E457" s="84">
        <v>4</v>
      </c>
      <c r="F457" s="93">
        <v>2.1000000000000001E-2</v>
      </c>
      <c r="G457"/>
    </row>
    <row r="458" spans="1:7">
      <c r="A458" s="226" t="s">
        <v>137</v>
      </c>
      <c r="B458" s="227"/>
      <c r="C458" s="91">
        <v>0</v>
      </c>
      <c r="D458" s="92">
        <v>0</v>
      </c>
      <c r="E458" s="84">
        <v>1</v>
      </c>
      <c r="F458" s="93">
        <v>5.0000000000000001E-3</v>
      </c>
      <c r="G458"/>
    </row>
    <row r="459" spans="1:7">
      <c r="A459" s="226" t="s">
        <v>138</v>
      </c>
      <c r="B459" s="227"/>
      <c r="C459" s="91">
        <v>0</v>
      </c>
      <c r="D459" s="92">
        <v>0</v>
      </c>
      <c r="E459" s="84">
        <v>1</v>
      </c>
      <c r="F459" s="93">
        <v>5.0000000000000001E-3</v>
      </c>
      <c r="G459"/>
    </row>
    <row r="460" spans="1:7">
      <c r="A460" s="226" t="s">
        <v>139</v>
      </c>
      <c r="B460" s="227"/>
      <c r="C460" s="91">
        <v>0</v>
      </c>
      <c r="D460" s="92">
        <v>0</v>
      </c>
      <c r="E460" s="84">
        <v>0</v>
      </c>
      <c r="F460" s="93">
        <v>0</v>
      </c>
      <c r="G460"/>
    </row>
    <row r="461" spans="1:7">
      <c r="A461" s="226" t="s">
        <v>140</v>
      </c>
      <c r="B461" s="227"/>
      <c r="C461" s="91">
        <v>1</v>
      </c>
      <c r="D461" s="92">
        <v>3.5999999999999997E-2</v>
      </c>
      <c r="E461" s="84">
        <v>10</v>
      </c>
      <c r="F461" s="93">
        <v>5.0999999999999997E-2</v>
      </c>
      <c r="G461"/>
    </row>
    <row r="462" spans="1:7">
      <c r="A462" s="226" t="s">
        <v>141</v>
      </c>
      <c r="B462" s="227"/>
      <c r="C462" s="91">
        <v>0</v>
      </c>
      <c r="D462" s="92">
        <v>0</v>
      </c>
      <c r="E462" s="84">
        <v>1</v>
      </c>
      <c r="F462" s="93">
        <v>5.0000000000000001E-3</v>
      </c>
      <c r="G462"/>
    </row>
    <row r="463" spans="1:7">
      <c r="A463" s="226" t="s">
        <v>142</v>
      </c>
      <c r="B463" s="227"/>
      <c r="C463" s="91">
        <v>0</v>
      </c>
      <c r="D463" s="92">
        <v>0</v>
      </c>
      <c r="E463" s="84">
        <v>1</v>
      </c>
      <c r="F463" s="93">
        <v>5.0000000000000001E-3</v>
      </c>
      <c r="G463"/>
    </row>
    <row r="464" spans="1:7">
      <c r="A464" s="226" t="s">
        <v>143</v>
      </c>
      <c r="B464" s="227"/>
      <c r="C464" s="91">
        <v>1</v>
      </c>
      <c r="D464" s="92">
        <v>3.5999999999999997E-2</v>
      </c>
      <c r="E464" s="84">
        <v>1</v>
      </c>
      <c r="F464" s="93">
        <v>5.0000000000000001E-3</v>
      </c>
      <c r="G464"/>
    </row>
    <row r="465" spans="1:7">
      <c r="A465" s="226" t="s">
        <v>144</v>
      </c>
      <c r="B465" s="227"/>
      <c r="C465" s="91">
        <v>0</v>
      </c>
      <c r="D465" s="92">
        <v>0</v>
      </c>
      <c r="E465" s="84">
        <v>4</v>
      </c>
      <c r="F465" s="93">
        <v>2.1000000000000001E-2</v>
      </c>
      <c r="G465"/>
    </row>
    <row r="466" spans="1:7">
      <c r="A466" s="226" t="s">
        <v>145</v>
      </c>
      <c r="B466" s="227"/>
      <c r="C466" s="91">
        <v>0</v>
      </c>
      <c r="D466" s="92">
        <v>0</v>
      </c>
      <c r="E466" s="84">
        <v>0</v>
      </c>
      <c r="F466" s="93">
        <v>0</v>
      </c>
      <c r="G466"/>
    </row>
    <row r="467" spans="1:7">
      <c r="A467" s="226" t="s">
        <v>146</v>
      </c>
      <c r="B467" s="227"/>
      <c r="C467" s="91">
        <v>0</v>
      </c>
      <c r="D467" s="92">
        <v>0</v>
      </c>
      <c r="E467" s="84">
        <v>6</v>
      </c>
      <c r="F467" s="93">
        <v>3.1E-2</v>
      </c>
      <c r="G467"/>
    </row>
    <row r="468" spans="1:7">
      <c r="A468" s="226" t="s">
        <v>147</v>
      </c>
      <c r="B468" s="227"/>
      <c r="C468" s="91">
        <v>0</v>
      </c>
      <c r="D468" s="92">
        <v>0</v>
      </c>
      <c r="E468" s="84">
        <v>2</v>
      </c>
      <c r="F468" s="93">
        <v>0.01</v>
      </c>
      <c r="G468"/>
    </row>
    <row r="469" spans="1:7">
      <c r="A469" s="226" t="s">
        <v>148</v>
      </c>
      <c r="B469" s="227"/>
      <c r="C469" s="91">
        <v>0</v>
      </c>
      <c r="D469" s="92">
        <v>0</v>
      </c>
      <c r="E469" s="84">
        <v>0</v>
      </c>
      <c r="F469" s="93">
        <v>0</v>
      </c>
      <c r="G469"/>
    </row>
    <row r="470" spans="1:7">
      <c r="A470" s="226" t="s">
        <v>15</v>
      </c>
      <c r="B470" s="227"/>
      <c r="C470" s="91">
        <v>3</v>
      </c>
      <c r="D470" s="92">
        <v>0.107</v>
      </c>
      <c r="E470" s="84">
        <v>14</v>
      </c>
      <c r="F470" s="93">
        <v>7.1999999999999995E-2</v>
      </c>
      <c r="G470"/>
    </row>
    <row r="471" spans="1:7">
      <c r="A471" s="224" t="s">
        <v>0</v>
      </c>
      <c r="B471" s="225"/>
      <c r="C471" s="97">
        <v>28</v>
      </c>
      <c r="D471" s="98">
        <v>1</v>
      </c>
      <c r="E471" s="86">
        <v>195</v>
      </c>
      <c r="F471" s="99">
        <v>1</v>
      </c>
      <c r="G471"/>
    </row>
    <row r="472" spans="1:7">
      <c r="A472" s="205" t="s">
        <v>366</v>
      </c>
      <c r="B472" s="206"/>
      <c r="C472" s="206"/>
      <c r="D472" s="206"/>
      <c r="E472" s="206"/>
      <c r="F472" s="207"/>
      <c r="G472"/>
    </row>
    <row r="473" spans="1:7">
      <c r="A473" s="228" t="s">
        <v>149</v>
      </c>
      <c r="B473" s="229"/>
      <c r="C473" s="88">
        <v>24</v>
      </c>
      <c r="D473" s="89">
        <v>0.82799999999999996</v>
      </c>
      <c r="E473" s="85">
        <v>166</v>
      </c>
      <c r="F473" s="90">
        <v>0.85099999999999998</v>
      </c>
      <c r="G473"/>
    </row>
    <row r="474" spans="1:7">
      <c r="A474" s="226" t="s">
        <v>150</v>
      </c>
      <c r="B474" s="227"/>
      <c r="C474" s="91">
        <v>5</v>
      </c>
      <c r="D474" s="92">
        <v>0.17199999999999999</v>
      </c>
      <c r="E474" s="84">
        <v>29</v>
      </c>
      <c r="F474" s="93">
        <v>0.14899999999999999</v>
      </c>
      <c r="G474"/>
    </row>
    <row r="475" spans="1:7">
      <c r="A475" s="224" t="s">
        <v>0</v>
      </c>
      <c r="B475" s="225"/>
      <c r="C475" s="97">
        <v>29</v>
      </c>
      <c r="D475" s="98">
        <v>1</v>
      </c>
      <c r="E475" s="86">
        <v>195</v>
      </c>
      <c r="F475" s="99">
        <v>1</v>
      </c>
      <c r="G475"/>
    </row>
    <row r="476" spans="1:7">
      <c r="A476" s="205" t="s">
        <v>367</v>
      </c>
      <c r="B476" s="206"/>
      <c r="C476" s="206"/>
      <c r="D476" s="206"/>
      <c r="E476" s="206"/>
      <c r="F476" s="207"/>
      <c r="G476"/>
    </row>
    <row r="477" spans="1:7">
      <c r="A477" s="294" t="s">
        <v>368</v>
      </c>
      <c r="B477" s="87" t="s">
        <v>68</v>
      </c>
      <c r="C477" s="88">
        <v>19</v>
      </c>
      <c r="D477" s="89">
        <v>0.65500000000000003</v>
      </c>
      <c r="E477" s="85">
        <v>111</v>
      </c>
      <c r="F477" s="90">
        <v>0.59399999999999997</v>
      </c>
      <c r="G477"/>
    </row>
    <row r="478" spans="1:7">
      <c r="A478" s="247"/>
      <c r="B478" s="84" t="s">
        <v>67</v>
      </c>
      <c r="C478" s="91">
        <v>2</v>
      </c>
      <c r="D478" s="92">
        <v>6.9000000000000006E-2</v>
      </c>
      <c r="E478" s="84">
        <v>11</v>
      </c>
      <c r="F478" s="93">
        <v>5.8999999999999997E-2</v>
      </c>
      <c r="G478"/>
    </row>
    <row r="479" spans="1:7">
      <c r="A479" s="247"/>
      <c r="B479" s="33" t="s">
        <v>66</v>
      </c>
      <c r="C479" s="91">
        <v>3</v>
      </c>
      <c r="D479" s="92">
        <v>0.10299999999999999</v>
      </c>
      <c r="E479" s="84">
        <v>20</v>
      </c>
      <c r="F479" s="93">
        <v>0.107</v>
      </c>
      <c r="G479"/>
    </row>
    <row r="480" spans="1:7">
      <c r="A480" s="247"/>
      <c r="B480" s="79" t="s">
        <v>65</v>
      </c>
      <c r="C480" s="91">
        <v>3</v>
      </c>
      <c r="D480" s="92">
        <v>0.10299999999999999</v>
      </c>
      <c r="E480" s="84">
        <v>24</v>
      </c>
      <c r="F480" s="93">
        <v>0.128</v>
      </c>
      <c r="G480"/>
    </row>
    <row r="481" spans="1:7">
      <c r="A481" s="247"/>
      <c r="B481" s="78" t="s">
        <v>64</v>
      </c>
      <c r="C481" s="94">
        <v>2</v>
      </c>
      <c r="D481" s="95">
        <v>6.9000000000000006E-2</v>
      </c>
      <c r="E481" s="87">
        <v>21</v>
      </c>
      <c r="F481" s="96">
        <v>0.112</v>
      </c>
      <c r="G481"/>
    </row>
    <row r="482" spans="1:7">
      <c r="A482" s="247"/>
      <c r="B482" s="82" t="s">
        <v>0</v>
      </c>
      <c r="C482" s="94">
        <v>29</v>
      </c>
      <c r="D482" s="95">
        <v>1</v>
      </c>
      <c r="E482" s="87">
        <v>187</v>
      </c>
      <c r="F482" s="96">
        <v>1</v>
      </c>
      <c r="G482"/>
    </row>
    <row r="483" spans="1:7">
      <c r="A483" s="294" t="s">
        <v>369</v>
      </c>
      <c r="B483" s="81" t="s">
        <v>68</v>
      </c>
      <c r="C483" s="88">
        <v>9</v>
      </c>
      <c r="D483" s="89">
        <v>0.31</v>
      </c>
      <c r="E483" s="85">
        <v>34</v>
      </c>
      <c r="F483" s="90">
        <v>0.183</v>
      </c>
      <c r="G483"/>
    </row>
    <row r="484" spans="1:7">
      <c r="A484" s="247"/>
      <c r="B484" s="84" t="s">
        <v>67</v>
      </c>
      <c r="C484" s="91">
        <v>1</v>
      </c>
      <c r="D484" s="92">
        <v>3.4000000000000002E-2</v>
      </c>
      <c r="E484" s="84">
        <v>5</v>
      </c>
      <c r="F484" s="93">
        <v>2.7E-2</v>
      </c>
      <c r="G484"/>
    </row>
    <row r="485" spans="1:7">
      <c r="A485" s="247"/>
      <c r="B485" s="33" t="s">
        <v>66</v>
      </c>
      <c r="C485" s="91">
        <v>1</v>
      </c>
      <c r="D485" s="92">
        <v>3.4000000000000002E-2</v>
      </c>
      <c r="E485" s="84">
        <v>22</v>
      </c>
      <c r="F485" s="93">
        <v>0.11799999999999999</v>
      </c>
      <c r="G485"/>
    </row>
    <row r="486" spans="1:7">
      <c r="A486" s="247"/>
      <c r="B486" s="79" t="s">
        <v>65</v>
      </c>
      <c r="C486" s="91">
        <v>7</v>
      </c>
      <c r="D486" s="92">
        <v>0.24099999999999999</v>
      </c>
      <c r="E486" s="84">
        <v>50</v>
      </c>
      <c r="F486" s="93">
        <v>0.26900000000000002</v>
      </c>
      <c r="G486"/>
    </row>
    <row r="487" spans="1:7">
      <c r="A487" s="247"/>
      <c r="B487" s="78" t="s">
        <v>64</v>
      </c>
      <c r="C487" s="94">
        <v>11</v>
      </c>
      <c r="D487" s="95">
        <v>0.379</v>
      </c>
      <c r="E487" s="87">
        <v>75</v>
      </c>
      <c r="F487" s="96">
        <v>0.40300000000000002</v>
      </c>
      <c r="G487"/>
    </row>
    <row r="488" spans="1:7">
      <c r="A488" s="248"/>
      <c r="B488" s="86" t="s">
        <v>0</v>
      </c>
      <c r="C488" s="97">
        <v>29</v>
      </c>
      <c r="D488" s="98">
        <v>1</v>
      </c>
      <c r="E488" s="86">
        <v>186</v>
      </c>
      <c r="F488" s="99">
        <v>1</v>
      </c>
      <c r="G488"/>
    </row>
    <row r="489" spans="1:7">
      <c r="A489" s="205" t="s">
        <v>474</v>
      </c>
      <c r="B489" s="206"/>
      <c r="C489" s="206"/>
      <c r="D489" s="206"/>
      <c r="E489" s="206"/>
      <c r="F489" s="207"/>
      <c r="G489"/>
    </row>
    <row r="490" spans="1:7">
      <c r="A490" s="246" t="s">
        <v>153</v>
      </c>
      <c r="B490" s="87" t="s">
        <v>68</v>
      </c>
      <c r="C490" s="88">
        <v>15</v>
      </c>
      <c r="D490" s="89">
        <v>0.51700000000000002</v>
      </c>
      <c r="E490" s="85">
        <v>78</v>
      </c>
      <c r="F490" s="90">
        <v>0.41699999999999998</v>
      </c>
      <c r="G490"/>
    </row>
    <row r="491" spans="1:7">
      <c r="A491" s="247"/>
      <c r="B491" s="84" t="s">
        <v>67</v>
      </c>
      <c r="C491" s="91">
        <v>2</v>
      </c>
      <c r="D491" s="92">
        <v>6.9000000000000006E-2</v>
      </c>
      <c r="E491" s="84">
        <v>4</v>
      </c>
      <c r="F491" s="93">
        <v>2.1000000000000001E-2</v>
      </c>
      <c r="G491"/>
    </row>
    <row r="492" spans="1:7">
      <c r="A492" s="247"/>
      <c r="B492" s="33" t="s">
        <v>66</v>
      </c>
      <c r="C492" s="91">
        <v>2</v>
      </c>
      <c r="D492" s="92">
        <v>6.9000000000000006E-2</v>
      </c>
      <c r="E492" s="84">
        <v>24</v>
      </c>
      <c r="F492" s="93">
        <v>0.128</v>
      </c>
      <c r="G492"/>
    </row>
    <row r="493" spans="1:7">
      <c r="A493" s="247"/>
      <c r="B493" s="79" t="s">
        <v>65</v>
      </c>
      <c r="C493" s="91">
        <v>6</v>
      </c>
      <c r="D493" s="92">
        <v>0.20699999999999999</v>
      </c>
      <c r="E493" s="84">
        <v>39</v>
      </c>
      <c r="F493" s="93">
        <v>0.20899999999999999</v>
      </c>
      <c r="G493"/>
    </row>
    <row r="494" spans="1:7">
      <c r="A494" s="247"/>
      <c r="B494" s="78" t="s">
        <v>64</v>
      </c>
      <c r="C494" s="94">
        <v>4</v>
      </c>
      <c r="D494" s="95">
        <v>0.13800000000000001</v>
      </c>
      <c r="E494" s="87">
        <v>42</v>
      </c>
      <c r="F494" s="96">
        <v>0.22500000000000001</v>
      </c>
      <c r="G494"/>
    </row>
    <row r="495" spans="1:7">
      <c r="A495" s="247"/>
      <c r="B495" s="82" t="s">
        <v>0</v>
      </c>
      <c r="C495" s="94">
        <v>29</v>
      </c>
      <c r="D495" s="95">
        <v>1</v>
      </c>
      <c r="E495" s="87">
        <v>187</v>
      </c>
      <c r="F495" s="96">
        <v>1</v>
      </c>
      <c r="G495"/>
    </row>
    <row r="496" spans="1:7">
      <c r="A496" s="246" t="s">
        <v>71</v>
      </c>
      <c r="B496" s="81" t="s">
        <v>68</v>
      </c>
      <c r="C496" s="88">
        <v>8</v>
      </c>
      <c r="D496" s="89">
        <v>0.28599999999999998</v>
      </c>
      <c r="E496" s="85">
        <v>38</v>
      </c>
      <c r="F496" s="90">
        <v>0.20399999999999999</v>
      </c>
      <c r="G496"/>
    </row>
    <row r="497" spans="1:7">
      <c r="A497" s="247"/>
      <c r="B497" s="84" t="s">
        <v>67</v>
      </c>
      <c r="C497" s="91">
        <v>1</v>
      </c>
      <c r="D497" s="92">
        <v>3.5999999999999997E-2</v>
      </c>
      <c r="E497" s="84">
        <v>7</v>
      </c>
      <c r="F497" s="93">
        <v>3.7999999999999999E-2</v>
      </c>
      <c r="G497"/>
    </row>
    <row r="498" spans="1:7">
      <c r="A498" s="247"/>
      <c r="B498" s="33" t="s">
        <v>66</v>
      </c>
      <c r="C498" s="91">
        <v>6</v>
      </c>
      <c r="D498" s="92">
        <v>0.214</v>
      </c>
      <c r="E498" s="84">
        <v>34</v>
      </c>
      <c r="F498" s="93">
        <v>0.183</v>
      </c>
      <c r="G498"/>
    </row>
    <row r="499" spans="1:7">
      <c r="A499" s="247"/>
      <c r="B499" s="79" t="s">
        <v>65</v>
      </c>
      <c r="C499" s="91">
        <v>7</v>
      </c>
      <c r="D499" s="92">
        <v>0.25</v>
      </c>
      <c r="E499" s="84">
        <v>55</v>
      </c>
      <c r="F499" s="93">
        <v>0.29599999999999999</v>
      </c>
      <c r="G499"/>
    </row>
    <row r="500" spans="1:7">
      <c r="A500" s="247"/>
      <c r="B500" s="78" t="s">
        <v>64</v>
      </c>
      <c r="C500" s="94">
        <v>6</v>
      </c>
      <c r="D500" s="95">
        <v>0.214</v>
      </c>
      <c r="E500" s="87">
        <v>52</v>
      </c>
      <c r="F500" s="96">
        <v>0.28000000000000003</v>
      </c>
      <c r="G500"/>
    </row>
    <row r="501" spans="1:7">
      <c r="A501" s="247"/>
      <c r="B501" s="82" t="s">
        <v>0</v>
      </c>
      <c r="C501" s="94">
        <v>28</v>
      </c>
      <c r="D501" s="95">
        <v>1</v>
      </c>
      <c r="E501" s="87">
        <v>186</v>
      </c>
      <c r="F501" s="96">
        <v>1</v>
      </c>
      <c r="G501"/>
    </row>
    <row r="502" spans="1:7">
      <c r="A502" s="246" t="s">
        <v>154</v>
      </c>
      <c r="B502" s="81" t="s">
        <v>68</v>
      </c>
      <c r="C502" s="88">
        <v>18</v>
      </c>
      <c r="D502" s="89">
        <v>0.64300000000000002</v>
      </c>
      <c r="E502" s="85">
        <v>118</v>
      </c>
      <c r="F502" s="90">
        <v>0.64100000000000001</v>
      </c>
      <c r="G502"/>
    </row>
    <row r="503" spans="1:7">
      <c r="A503" s="247"/>
      <c r="B503" s="84" t="s">
        <v>67</v>
      </c>
      <c r="C503" s="91">
        <v>1</v>
      </c>
      <c r="D503" s="92">
        <v>3.5999999999999997E-2</v>
      </c>
      <c r="E503" s="84">
        <v>15</v>
      </c>
      <c r="F503" s="93">
        <v>8.2000000000000003E-2</v>
      </c>
      <c r="G503"/>
    </row>
    <row r="504" spans="1:7">
      <c r="A504" s="247"/>
      <c r="B504" s="33" t="s">
        <v>66</v>
      </c>
      <c r="C504" s="91">
        <v>3</v>
      </c>
      <c r="D504" s="92">
        <v>0.107</v>
      </c>
      <c r="E504" s="84">
        <v>19</v>
      </c>
      <c r="F504" s="93">
        <v>0.10299999999999999</v>
      </c>
      <c r="G504"/>
    </row>
    <row r="505" spans="1:7">
      <c r="A505" s="247"/>
      <c r="B505" s="79" t="s">
        <v>65</v>
      </c>
      <c r="C505" s="91">
        <v>5</v>
      </c>
      <c r="D505" s="92">
        <v>0.17899999999999999</v>
      </c>
      <c r="E505" s="84">
        <v>20</v>
      </c>
      <c r="F505" s="93">
        <v>0.109</v>
      </c>
      <c r="G505"/>
    </row>
    <row r="506" spans="1:7">
      <c r="A506" s="247"/>
      <c r="B506" s="78" t="s">
        <v>64</v>
      </c>
      <c r="C506" s="94">
        <v>1</v>
      </c>
      <c r="D506" s="95">
        <v>3.5999999999999997E-2</v>
      </c>
      <c r="E506" s="87">
        <v>12</v>
      </c>
      <c r="F506" s="96">
        <v>6.5000000000000002E-2</v>
      </c>
      <c r="G506"/>
    </row>
    <row r="507" spans="1:7">
      <c r="A507" s="247"/>
      <c r="B507" s="82" t="s">
        <v>0</v>
      </c>
      <c r="C507" s="94">
        <v>28</v>
      </c>
      <c r="D507" s="95">
        <v>1</v>
      </c>
      <c r="E507" s="87">
        <v>184</v>
      </c>
      <c r="F507" s="96">
        <v>1</v>
      </c>
      <c r="G507"/>
    </row>
    <row r="508" spans="1:7">
      <c r="A508" s="246" t="s">
        <v>72</v>
      </c>
      <c r="B508" s="81" t="s">
        <v>68</v>
      </c>
      <c r="C508" s="88">
        <v>6</v>
      </c>
      <c r="D508" s="89">
        <v>0.214</v>
      </c>
      <c r="E508" s="85">
        <v>29</v>
      </c>
      <c r="F508" s="90">
        <v>0.156</v>
      </c>
      <c r="G508"/>
    </row>
    <row r="509" spans="1:7">
      <c r="A509" s="247"/>
      <c r="B509" s="84" t="s">
        <v>67</v>
      </c>
      <c r="C509" s="91">
        <v>0</v>
      </c>
      <c r="D509" s="92">
        <v>0</v>
      </c>
      <c r="E509" s="84">
        <v>1</v>
      </c>
      <c r="F509" s="93">
        <v>5.0000000000000001E-3</v>
      </c>
      <c r="G509"/>
    </row>
    <row r="510" spans="1:7">
      <c r="A510" s="247"/>
      <c r="B510" s="33" t="s">
        <v>66</v>
      </c>
      <c r="C510" s="91">
        <v>2</v>
      </c>
      <c r="D510" s="92">
        <v>7.0999999999999994E-2</v>
      </c>
      <c r="E510" s="84">
        <v>30</v>
      </c>
      <c r="F510" s="93">
        <v>0.161</v>
      </c>
      <c r="G510"/>
    </row>
    <row r="511" spans="1:7">
      <c r="A511" s="247"/>
      <c r="B511" s="79" t="s">
        <v>65</v>
      </c>
      <c r="C511" s="91">
        <v>9</v>
      </c>
      <c r="D511" s="92">
        <v>0.32100000000000001</v>
      </c>
      <c r="E511" s="84">
        <v>69</v>
      </c>
      <c r="F511" s="93">
        <v>0.371</v>
      </c>
      <c r="G511"/>
    </row>
    <row r="512" spans="1:7">
      <c r="A512" s="247"/>
      <c r="B512" s="78" t="s">
        <v>64</v>
      </c>
      <c r="C512" s="94">
        <v>11</v>
      </c>
      <c r="D512" s="95">
        <v>0.39300000000000002</v>
      </c>
      <c r="E512" s="87">
        <v>57</v>
      </c>
      <c r="F512" s="96">
        <v>0.30599999999999999</v>
      </c>
      <c r="G512"/>
    </row>
    <row r="513" spans="1:7">
      <c r="A513" s="247"/>
      <c r="B513" s="82" t="s">
        <v>0</v>
      </c>
      <c r="C513" s="94">
        <v>28</v>
      </c>
      <c r="D513" s="95">
        <v>1</v>
      </c>
      <c r="E513" s="87">
        <v>186</v>
      </c>
      <c r="F513" s="96">
        <v>1</v>
      </c>
      <c r="G513"/>
    </row>
    <row r="514" spans="1:7">
      <c r="A514" s="246" t="s">
        <v>73</v>
      </c>
      <c r="B514" s="81" t="s">
        <v>68</v>
      </c>
      <c r="C514" s="88">
        <v>15</v>
      </c>
      <c r="D514" s="89">
        <v>0.53600000000000003</v>
      </c>
      <c r="E514" s="85">
        <v>74</v>
      </c>
      <c r="F514" s="90">
        <v>0.4</v>
      </c>
      <c r="G514"/>
    </row>
    <row r="515" spans="1:7">
      <c r="A515" s="247"/>
      <c r="B515" s="84" t="s">
        <v>67</v>
      </c>
      <c r="C515" s="91">
        <v>1</v>
      </c>
      <c r="D515" s="92">
        <v>3.5999999999999997E-2</v>
      </c>
      <c r="E515" s="84">
        <v>8</v>
      </c>
      <c r="F515" s="93">
        <v>4.2999999999999997E-2</v>
      </c>
      <c r="G515"/>
    </row>
    <row r="516" spans="1:7">
      <c r="A516" s="247"/>
      <c r="B516" s="33" t="s">
        <v>66</v>
      </c>
      <c r="C516" s="91">
        <v>2</v>
      </c>
      <c r="D516" s="92">
        <v>7.0999999999999994E-2</v>
      </c>
      <c r="E516" s="84">
        <v>25</v>
      </c>
      <c r="F516" s="93">
        <v>0.13500000000000001</v>
      </c>
      <c r="G516"/>
    </row>
    <row r="517" spans="1:7">
      <c r="A517" s="247"/>
      <c r="B517" s="79" t="s">
        <v>65</v>
      </c>
      <c r="C517" s="91">
        <v>6</v>
      </c>
      <c r="D517" s="92">
        <v>0.214</v>
      </c>
      <c r="E517" s="84">
        <v>34</v>
      </c>
      <c r="F517" s="93">
        <v>0.184</v>
      </c>
      <c r="G517"/>
    </row>
    <row r="518" spans="1:7">
      <c r="A518" s="247"/>
      <c r="B518" s="78" t="s">
        <v>64</v>
      </c>
      <c r="C518" s="94">
        <v>4</v>
      </c>
      <c r="D518" s="95">
        <v>0.14299999999999999</v>
      </c>
      <c r="E518" s="87">
        <v>44</v>
      </c>
      <c r="F518" s="96">
        <v>0.23799999999999999</v>
      </c>
      <c r="G518"/>
    </row>
    <row r="519" spans="1:7">
      <c r="A519" s="247"/>
      <c r="B519" s="82" t="s">
        <v>0</v>
      </c>
      <c r="C519" s="94">
        <v>28</v>
      </c>
      <c r="D519" s="95">
        <v>1</v>
      </c>
      <c r="E519" s="87">
        <v>185</v>
      </c>
      <c r="F519" s="96">
        <v>1</v>
      </c>
      <c r="G519"/>
    </row>
    <row r="520" spans="1:7">
      <c r="A520" s="246" t="s">
        <v>155</v>
      </c>
      <c r="B520" s="81" t="s">
        <v>68</v>
      </c>
      <c r="C520" s="88">
        <v>23</v>
      </c>
      <c r="D520" s="89">
        <v>0.82099999999999995</v>
      </c>
      <c r="E520" s="85">
        <v>137</v>
      </c>
      <c r="F520" s="90">
        <v>0.749</v>
      </c>
      <c r="G520"/>
    </row>
    <row r="521" spans="1:7">
      <c r="A521" s="247"/>
      <c r="B521" s="84" t="s">
        <v>67</v>
      </c>
      <c r="C521" s="91">
        <v>2</v>
      </c>
      <c r="D521" s="92">
        <v>7.0999999999999994E-2</v>
      </c>
      <c r="E521" s="84">
        <v>13</v>
      </c>
      <c r="F521" s="93">
        <v>7.0999999999999994E-2</v>
      </c>
      <c r="G521"/>
    </row>
    <row r="522" spans="1:7">
      <c r="A522" s="247"/>
      <c r="B522" s="33" t="s">
        <v>66</v>
      </c>
      <c r="C522" s="91">
        <v>2</v>
      </c>
      <c r="D522" s="92">
        <v>7.0999999999999994E-2</v>
      </c>
      <c r="E522" s="84">
        <v>7</v>
      </c>
      <c r="F522" s="93">
        <v>3.7999999999999999E-2</v>
      </c>
      <c r="G522"/>
    </row>
    <row r="523" spans="1:7">
      <c r="A523" s="247"/>
      <c r="B523" s="79" t="s">
        <v>65</v>
      </c>
      <c r="C523" s="91">
        <v>0</v>
      </c>
      <c r="D523" s="92">
        <v>0</v>
      </c>
      <c r="E523" s="84">
        <v>14</v>
      </c>
      <c r="F523" s="93">
        <v>7.6999999999999999E-2</v>
      </c>
      <c r="G523"/>
    </row>
    <row r="524" spans="1:7">
      <c r="A524" s="247"/>
      <c r="B524" s="78" t="s">
        <v>64</v>
      </c>
      <c r="C524" s="94">
        <v>1</v>
      </c>
      <c r="D524" s="95">
        <v>3.5999999999999997E-2</v>
      </c>
      <c r="E524" s="87">
        <v>12</v>
      </c>
      <c r="F524" s="96">
        <v>6.6000000000000003E-2</v>
      </c>
      <c r="G524"/>
    </row>
    <row r="525" spans="1:7">
      <c r="A525" s="248"/>
      <c r="B525" s="86" t="s">
        <v>0</v>
      </c>
      <c r="C525" s="97">
        <v>28</v>
      </c>
      <c r="D525" s="98">
        <v>1</v>
      </c>
      <c r="E525" s="86">
        <v>183</v>
      </c>
      <c r="F525" s="99">
        <v>1</v>
      </c>
      <c r="G525"/>
    </row>
    <row r="526" spans="1:7">
      <c r="A526" s="205" t="s">
        <v>474</v>
      </c>
      <c r="B526" s="206"/>
      <c r="C526" s="206"/>
      <c r="D526" s="206"/>
      <c r="E526" s="206"/>
      <c r="F526" s="207"/>
      <c r="G526"/>
    </row>
    <row r="527" spans="1:7">
      <c r="A527" s="246" t="s">
        <v>74</v>
      </c>
      <c r="B527" s="87" t="s">
        <v>68</v>
      </c>
      <c r="C527" s="88">
        <v>15</v>
      </c>
      <c r="D527" s="89">
        <v>0.53600000000000003</v>
      </c>
      <c r="E527" s="85">
        <v>104</v>
      </c>
      <c r="F527" s="90">
        <v>0.56799999999999995</v>
      </c>
      <c r="G527"/>
    </row>
    <row r="528" spans="1:7">
      <c r="A528" s="247"/>
      <c r="B528" s="84" t="s">
        <v>67</v>
      </c>
      <c r="C528" s="91">
        <v>4</v>
      </c>
      <c r="D528" s="92">
        <v>0.14299999999999999</v>
      </c>
      <c r="E528" s="84">
        <v>19</v>
      </c>
      <c r="F528" s="93">
        <v>0.104</v>
      </c>
      <c r="G528"/>
    </row>
    <row r="529" spans="1:7">
      <c r="A529" s="247"/>
      <c r="B529" s="33" t="s">
        <v>66</v>
      </c>
      <c r="C529" s="91">
        <v>2</v>
      </c>
      <c r="D529" s="92">
        <v>7.0999999999999994E-2</v>
      </c>
      <c r="E529" s="84">
        <v>21</v>
      </c>
      <c r="F529" s="93">
        <v>0.115</v>
      </c>
      <c r="G529"/>
    </row>
    <row r="530" spans="1:7">
      <c r="A530" s="247"/>
      <c r="B530" s="79" t="s">
        <v>65</v>
      </c>
      <c r="C530" s="91">
        <v>4</v>
      </c>
      <c r="D530" s="92">
        <v>0.14299999999999999</v>
      </c>
      <c r="E530" s="84">
        <v>24</v>
      </c>
      <c r="F530" s="93">
        <v>0.13100000000000001</v>
      </c>
      <c r="G530"/>
    </row>
    <row r="531" spans="1:7">
      <c r="A531" s="247"/>
      <c r="B531" s="78" t="s">
        <v>64</v>
      </c>
      <c r="C531" s="94">
        <v>3</v>
      </c>
      <c r="D531" s="95">
        <v>0.107</v>
      </c>
      <c r="E531" s="87">
        <v>15</v>
      </c>
      <c r="F531" s="96">
        <v>8.2000000000000003E-2</v>
      </c>
      <c r="G531"/>
    </row>
    <row r="532" spans="1:7">
      <c r="A532" s="247"/>
      <c r="B532" s="82" t="s">
        <v>0</v>
      </c>
      <c r="C532" s="94">
        <v>28</v>
      </c>
      <c r="D532" s="95">
        <v>1</v>
      </c>
      <c r="E532" s="87">
        <v>183</v>
      </c>
      <c r="F532" s="96">
        <v>1</v>
      </c>
      <c r="G532"/>
    </row>
    <row r="533" spans="1:7">
      <c r="A533" s="246" t="s">
        <v>156</v>
      </c>
      <c r="B533" s="81" t="s">
        <v>68</v>
      </c>
      <c r="C533" s="88">
        <v>24</v>
      </c>
      <c r="D533" s="89">
        <v>0.85699999999999998</v>
      </c>
      <c r="E533" s="85">
        <v>133</v>
      </c>
      <c r="F533" s="90">
        <v>0.72699999999999998</v>
      </c>
      <c r="G533"/>
    </row>
    <row r="534" spans="1:7">
      <c r="A534" s="247"/>
      <c r="B534" s="84" t="s">
        <v>67</v>
      </c>
      <c r="C534" s="91">
        <v>2</v>
      </c>
      <c r="D534" s="92">
        <v>7.0999999999999994E-2</v>
      </c>
      <c r="E534" s="84">
        <v>19</v>
      </c>
      <c r="F534" s="93">
        <v>0.104</v>
      </c>
      <c r="G534"/>
    </row>
    <row r="535" spans="1:7">
      <c r="A535" s="247"/>
      <c r="B535" s="33" t="s">
        <v>66</v>
      </c>
      <c r="C535" s="91">
        <v>0</v>
      </c>
      <c r="D535" s="92">
        <v>0</v>
      </c>
      <c r="E535" s="84">
        <v>13</v>
      </c>
      <c r="F535" s="93">
        <v>7.0999999999999994E-2</v>
      </c>
      <c r="G535"/>
    </row>
    <row r="536" spans="1:7">
      <c r="A536" s="247"/>
      <c r="B536" s="79" t="s">
        <v>65</v>
      </c>
      <c r="C536" s="91">
        <v>2</v>
      </c>
      <c r="D536" s="92">
        <v>7.0999999999999994E-2</v>
      </c>
      <c r="E536" s="84">
        <v>11</v>
      </c>
      <c r="F536" s="93">
        <v>0.06</v>
      </c>
      <c r="G536"/>
    </row>
    <row r="537" spans="1:7">
      <c r="A537" s="247"/>
      <c r="B537" s="78" t="s">
        <v>64</v>
      </c>
      <c r="C537" s="94">
        <v>0</v>
      </c>
      <c r="D537" s="95">
        <v>0</v>
      </c>
      <c r="E537" s="87">
        <v>7</v>
      </c>
      <c r="F537" s="96">
        <v>3.7999999999999999E-2</v>
      </c>
      <c r="G537"/>
    </row>
    <row r="538" spans="1:7">
      <c r="A538" s="247"/>
      <c r="B538" s="82" t="s">
        <v>0</v>
      </c>
      <c r="C538" s="94">
        <v>28</v>
      </c>
      <c r="D538" s="95">
        <v>1</v>
      </c>
      <c r="E538" s="87">
        <v>183</v>
      </c>
      <c r="F538" s="96">
        <v>1</v>
      </c>
      <c r="G538"/>
    </row>
    <row r="539" spans="1:7">
      <c r="A539" s="246" t="s">
        <v>157</v>
      </c>
      <c r="B539" s="81" t="s">
        <v>68</v>
      </c>
      <c r="C539" s="88">
        <v>12</v>
      </c>
      <c r="D539" s="89">
        <v>0.42899999999999999</v>
      </c>
      <c r="E539" s="85">
        <v>65</v>
      </c>
      <c r="F539" s="90">
        <v>0.35699999999999998</v>
      </c>
      <c r="G539"/>
    </row>
    <row r="540" spans="1:7">
      <c r="A540" s="247"/>
      <c r="B540" s="84" t="s">
        <v>67</v>
      </c>
      <c r="C540" s="91">
        <v>1</v>
      </c>
      <c r="D540" s="92">
        <v>3.5999999999999997E-2</v>
      </c>
      <c r="E540" s="84">
        <v>5</v>
      </c>
      <c r="F540" s="93">
        <v>2.7E-2</v>
      </c>
      <c r="G540"/>
    </row>
    <row r="541" spans="1:7">
      <c r="A541" s="247"/>
      <c r="B541" s="33" t="s">
        <v>66</v>
      </c>
      <c r="C541" s="91">
        <v>5</v>
      </c>
      <c r="D541" s="92">
        <v>0.17899999999999999</v>
      </c>
      <c r="E541" s="84">
        <v>26</v>
      </c>
      <c r="F541" s="93">
        <v>0.14299999999999999</v>
      </c>
      <c r="G541"/>
    </row>
    <row r="542" spans="1:7">
      <c r="A542" s="247"/>
      <c r="B542" s="79" t="s">
        <v>65</v>
      </c>
      <c r="C542" s="91">
        <v>5</v>
      </c>
      <c r="D542" s="92">
        <v>0.17899999999999999</v>
      </c>
      <c r="E542" s="84">
        <v>30</v>
      </c>
      <c r="F542" s="93">
        <v>0.16500000000000001</v>
      </c>
      <c r="G542"/>
    </row>
    <row r="543" spans="1:7">
      <c r="A543" s="247"/>
      <c r="B543" s="78" t="s">
        <v>64</v>
      </c>
      <c r="C543" s="94">
        <v>5</v>
      </c>
      <c r="D543" s="95">
        <v>0.17899999999999999</v>
      </c>
      <c r="E543" s="87">
        <v>56</v>
      </c>
      <c r="F543" s="96">
        <v>0.308</v>
      </c>
      <c r="G543"/>
    </row>
    <row r="544" spans="1:7">
      <c r="A544" s="247"/>
      <c r="B544" s="82" t="s">
        <v>0</v>
      </c>
      <c r="C544" s="94">
        <v>28</v>
      </c>
      <c r="D544" s="95">
        <v>1</v>
      </c>
      <c r="E544" s="87">
        <v>182</v>
      </c>
      <c r="F544" s="96">
        <v>1</v>
      </c>
      <c r="G544"/>
    </row>
    <row r="545" spans="1:7">
      <c r="A545" s="280" t="s">
        <v>309</v>
      </c>
      <c r="B545" s="81" t="s">
        <v>68</v>
      </c>
      <c r="C545" s="88">
        <v>8</v>
      </c>
      <c r="D545" s="89">
        <v>0.66700000000000004</v>
      </c>
      <c r="E545" s="85">
        <v>51</v>
      </c>
      <c r="F545" s="90">
        <v>0.82299999999999995</v>
      </c>
      <c r="G545"/>
    </row>
    <row r="546" spans="1:7">
      <c r="A546" s="247"/>
      <c r="B546" s="84" t="s">
        <v>67</v>
      </c>
      <c r="C546" s="91">
        <v>1</v>
      </c>
      <c r="D546" s="92">
        <v>8.3000000000000004E-2</v>
      </c>
      <c r="E546" s="84">
        <v>1</v>
      </c>
      <c r="F546" s="93">
        <v>1.6E-2</v>
      </c>
      <c r="G546"/>
    </row>
    <row r="547" spans="1:7">
      <c r="A547" s="247"/>
      <c r="B547" s="33" t="s">
        <v>66</v>
      </c>
      <c r="C547" s="91">
        <v>0</v>
      </c>
      <c r="D547" s="92">
        <v>0</v>
      </c>
      <c r="E547" s="84">
        <v>0</v>
      </c>
      <c r="F547" s="93">
        <v>0</v>
      </c>
      <c r="G547"/>
    </row>
    <row r="548" spans="1:7">
      <c r="A548" s="247"/>
      <c r="B548" s="79" t="s">
        <v>65</v>
      </c>
      <c r="C548" s="91">
        <v>0</v>
      </c>
      <c r="D548" s="92">
        <v>0</v>
      </c>
      <c r="E548" s="84">
        <v>0</v>
      </c>
      <c r="F548" s="93">
        <v>0</v>
      </c>
      <c r="G548"/>
    </row>
    <row r="549" spans="1:7">
      <c r="A549" s="247"/>
      <c r="B549" s="78" t="s">
        <v>64</v>
      </c>
      <c r="C549" s="94">
        <v>3</v>
      </c>
      <c r="D549" s="95">
        <v>0.25</v>
      </c>
      <c r="E549" s="87">
        <v>10</v>
      </c>
      <c r="F549" s="96">
        <v>0.161</v>
      </c>
      <c r="G549"/>
    </row>
    <row r="550" spans="1:7">
      <c r="A550" s="247"/>
      <c r="B550" s="87" t="s">
        <v>0</v>
      </c>
      <c r="C550" s="94">
        <v>12</v>
      </c>
      <c r="D550" s="95">
        <v>1</v>
      </c>
      <c r="E550" s="87">
        <v>62</v>
      </c>
      <c r="F550" s="96">
        <v>1</v>
      </c>
      <c r="G550"/>
    </row>
    <row r="551" spans="1:7">
      <c r="A551" s="205" t="s">
        <v>370</v>
      </c>
      <c r="B551" s="206"/>
      <c r="C551" s="206"/>
      <c r="D551" s="206"/>
      <c r="E551" s="206"/>
      <c r="F551" s="207"/>
      <c r="G551"/>
    </row>
    <row r="552" spans="1:7">
      <c r="A552" s="270">
        <v>1</v>
      </c>
      <c r="B552" s="271"/>
      <c r="C552" s="88">
        <v>6</v>
      </c>
      <c r="D552" s="89">
        <v>0.222</v>
      </c>
      <c r="E552" s="85">
        <v>73</v>
      </c>
      <c r="F552" s="90">
        <v>0.38800000000000001</v>
      </c>
      <c r="G552"/>
    </row>
    <row r="553" spans="1:7">
      <c r="A553" s="272">
        <v>2</v>
      </c>
      <c r="B553" s="262"/>
      <c r="C553" s="91">
        <v>3</v>
      </c>
      <c r="D553" s="92">
        <v>0.111</v>
      </c>
      <c r="E553" s="84">
        <v>20</v>
      </c>
      <c r="F553" s="93">
        <v>0.106</v>
      </c>
      <c r="G553"/>
    </row>
    <row r="554" spans="1:7">
      <c r="A554" s="272">
        <v>3</v>
      </c>
      <c r="B554" s="262"/>
      <c r="C554" s="91">
        <v>2</v>
      </c>
      <c r="D554" s="92">
        <v>7.3999999999999996E-2</v>
      </c>
      <c r="E554" s="84">
        <v>18</v>
      </c>
      <c r="F554" s="93">
        <v>9.6000000000000002E-2</v>
      </c>
      <c r="G554"/>
    </row>
    <row r="555" spans="1:7">
      <c r="A555" s="272">
        <v>4</v>
      </c>
      <c r="B555" s="262"/>
      <c r="C555" s="91">
        <v>3</v>
      </c>
      <c r="D555" s="92">
        <v>0.111</v>
      </c>
      <c r="E555" s="84">
        <v>18</v>
      </c>
      <c r="F555" s="93">
        <v>9.6000000000000002E-2</v>
      </c>
      <c r="G555"/>
    </row>
    <row r="556" spans="1:7">
      <c r="A556" s="272">
        <v>5</v>
      </c>
      <c r="B556" s="262"/>
      <c r="C556" s="91">
        <v>2</v>
      </c>
      <c r="D556" s="92">
        <v>7.3999999999999996E-2</v>
      </c>
      <c r="E556" s="84">
        <v>12</v>
      </c>
      <c r="F556" s="93">
        <v>6.4000000000000001E-2</v>
      </c>
      <c r="G556"/>
    </row>
    <row r="557" spans="1:7">
      <c r="A557" s="272">
        <v>6</v>
      </c>
      <c r="B557" s="262"/>
      <c r="C557" s="91">
        <v>2</v>
      </c>
      <c r="D557" s="92">
        <v>7.3999999999999996E-2</v>
      </c>
      <c r="E557" s="84">
        <v>10</v>
      </c>
      <c r="F557" s="93">
        <v>5.2999999999999999E-2</v>
      </c>
      <c r="G557"/>
    </row>
    <row r="558" spans="1:7">
      <c r="A558" s="272">
        <v>7</v>
      </c>
      <c r="B558" s="262"/>
      <c r="C558" s="91">
        <v>3</v>
      </c>
      <c r="D558" s="92">
        <v>0.111</v>
      </c>
      <c r="E558" s="84">
        <v>10</v>
      </c>
      <c r="F558" s="93">
        <v>5.2999999999999999E-2</v>
      </c>
      <c r="G558"/>
    </row>
    <row r="559" spans="1:7">
      <c r="A559" s="272">
        <v>8</v>
      </c>
      <c r="B559" s="262"/>
      <c r="C559" s="91">
        <v>2</v>
      </c>
      <c r="D559" s="92">
        <v>7.3999999999999996E-2</v>
      </c>
      <c r="E559" s="84">
        <v>6</v>
      </c>
      <c r="F559" s="93">
        <v>3.2000000000000001E-2</v>
      </c>
      <c r="G559"/>
    </row>
    <row r="560" spans="1:7">
      <c r="A560" s="272">
        <v>9</v>
      </c>
      <c r="B560" s="262"/>
      <c r="C560" s="91">
        <v>1</v>
      </c>
      <c r="D560" s="92">
        <v>3.6999999999999998E-2</v>
      </c>
      <c r="E560" s="84">
        <v>6</v>
      </c>
      <c r="F560" s="93">
        <v>3.2000000000000001E-2</v>
      </c>
      <c r="G560"/>
    </row>
    <row r="561" spans="1:7">
      <c r="A561" s="268" t="s">
        <v>14</v>
      </c>
      <c r="B561" s="262"/>
      <c r="C561" s="91">
        <v>3</v>
      </c>
      <c r="D561" s="92">
        <v>0.111</v>
      </c>
      <c r="E561" s="84">
        <v>15</v>
      </c>
      <c r="F561" s="93">
        <v>0.08</v>
      </c>
      <c r="G561"/>
    </row>
    <row r="562" spans="1:7">
      <c r="A562" s="224" t="s">
        <v>0</v>
      </c>
      <c r="B562" s="225"/>
      <c r="C562" s="97">
        <v>27</v>
      </c>
      <c r="D562" s="98">
        <v>1</v>
      </c>
      <c r="E562" s="86">
        <v>188</v>
      </c>
      <c r="F562" s="99">
        <v>1</v>
      </c>
      <c r="G562"/>
    </row>
    <row r="563" spans="1:7" ht="33" customHeight="1">
      <c r="A563" s="205" t="s">
        <v>372</v>
      </c>
      <c r="B563" s="206"/>
      <c r="C563" s="206"/>
      <c r="D563" s="206"/>
      <c r="E563" s="206"/>
      <c r="F563" s="207"/>
      <c r="G563"/>
    </row>
    <row r="564" spans="1:7">
      <c r="A564" s="272" t="s">
        <v>315</v>
      </c>
      <c r="B564" s="262"/>
      <c r="C564" s="91">
        <v>8</v>
      </c>
      <c r="D564" s="92">
        <v>0.29599999999999999</v>
      </c>
      <c r="E564" s="119">
        <v>98</v>
      </c>
      <c r="F564" s="93">
        <v>0.52100000000000002</v>
      </c>
      <c r="G564"/>
    </row>
    <row r="565" spans="1:7">
      <c r="A565" s="261" t="s">
        <v>371</v>
      </c>
      <c r="B565" s="262"/>
      <c r="C565" s="91">
        <v>4</v>
      </c>
      <c r="D565" s="92">
        <v>0.14799999999999999</v>
      </c>
      <c r="E565" s="84">
        <v>31</v>
      </c>
      <c r="F565" s="93">
        <v>0.16500000000000001</v>
      </c>
      <c r="G565"/>
    </row>
    <row r="566" spans="1:7">
      <c r="A566" s="272">
        <v>3</v>
      </c>
      <c r="B566" s="262"/>
      <c r="C566" s="91">
        <v>4</v>
      </c>
      <c r="D566" s="92">
        <v>0.14799999999999999</v>
      </c>
      <c r="E566" s="84">
        <v>16</v>
      </c>
      <c r="F566" s="93">
        <v>8.5000000000000006E-2</v>
      </c>
      <c r="G566"/>
    </row>
    <row r="567" spans="1:7">
      <c r="A567" s="272">
        <v>4</v>
      </c>
      <c r="B567" s="262"/>
      <c r="C567" s="91">
        <v>4</v>
      </c>
      <c r="D567" s="92">
        <v>0.14799999999999999</v>
      </c>
      <c r="E567" s="84">
        <v>15</v>
      </c>
      <c r="F567" s="93">
        <v>0.08</v>
      </c>
      <c r="G567"/>
    </row>
    <row r="568" spans="1:7">
      <c r="A568" s="272">
        <v>5</v>
      </c>
      <c r="B568" s="262"/>
      <c r="C568" s="91">
        <v>0</v>
      </c>
      <c r="D568" s="92">
        <v>0</v>
      </c>
      <c r="E568" s="84">
        <v>10</v>
      </c>
      <c r="F568" s="93">
        <v>5.2999999999999999E-2</v>
      </c>
      <c r="G568"/>
    </row>
    <row r="569" spans="1:7">
      <c r="A569" s="272">
        <v>6</v>
      </c>
      <c r="B569" s="262"/>
      <c r="C569" s="91">
        <v>4</v>
      </c>
      <c r="D569" s="92">
        <v>0.14799999999999999</v>
      </c>
      <c r="E569" s="84">
        <v>6</v>
      </c>
      <c r="F569" s="93">
        <v>3.2000000000000001E-2</v>
      </c>
      <c r="G569"/>
    </row>
    <row r="570" spans="1:7">
      <c r="A570" s="272">
        <v>7</v>
      </c>
      <c r="B570" s="262"/>
      <c r="C570" s="91">
        <v>1</v>
      </c>
      <c r="D570" s="92">
        <v>3.6999999999999998E-2</v>
      </c>
      <c r="E570" s="84">
        <v>4</v>
      </c>
      <c r="F570" s="93">
        <v>2.1000000000000001E-2</v>
      </c>
      <c r="G570"/>
    </row>
    <row r="571" spans="1:7">
      <c r="A571" s="272">
        <v>8</v>
      </c>
      <c r="B571" s="262"/>
      <c r="C571" s="91">
        <v>1</v>
      </c>
      <c r="D571" s="92">
        <v>3.6999999999999998E-2</v>
      </c>
      <c r="E571" s="84">
        <v>2</v>
      </c>
      <c r="F571" s="93">
        <v>1.0999999999999999E-2</v>
      </c>
      <c r="G571"/>
    </row>
    <row r="572" spans="1:7">
      <c r="A572" s="272">
        <v>9</v>
      </c>
      <c r="B572" s="262"/>
      <c r="C572" s="91">
        <v>1</v>
      </c>
      <c r="D572" s="92">
        <v>3.6999999999999998E-2</v>
      </c>
      <c r="E572" s="84">
        <v>1</v>
      </c>
      <c r="F572" s="93">
        <v>5.0000000000000001E-3</v>
      </c>
      <c r="G572"/>
    </row>
    <row r="573" spans="1:7">
      <c r="A573" s="268" t="s">
        <v>14</v>
      </c>
      <c r="B573" s="262"/>
      <c r="C573" s="91">
        <v>0</v>
      </c>
      <c r="D573" s="92">
        <v>0</v>
      </c>
      <c r="E573" s="84">
        <v>5</v>
      </c>
      <c r="F573" s="93">
        <v>2.7E-2</v>
      </c>
      <c r="G573"/>
    </row>
    <row r="574" spans="1:7">
      <c r="A574" s="224" t="s">
        <v>0</v>
      </c>
      <c r="B574" s="225"/>
      <c r="C574" s="97">
        <v>27</v>
      </c>
      <c r="D574" s="98">
        <v>1</v>
      </c>
      <c r="E574" s="86">
        <v>188</v>
      </c>
      <c r="F574" s="99">
        <v>1</v>
      </c>
      <c r="G574"/>
    </row>
    <row r="575" spans="1:7" ht="30" customHeight="1">
      <c r="A575" s="205" t="s">
        <v>373</v>
      </c>
      <c r="B575" s="206"/>
      <c r="C575" s="206"/>
      <c r="D575" s="206"/>
      <c r="E575" s="206"/>
      <c r="F575" s="207"/>
      <c r="G575"/>
    </row>
    <row r="576" spans="1:7">
      <c r="A576" s="281" t="s">
        <v>77</v>
      </c>
      <c r="B576" s="271"/>
      <c r="C576" s="88">
        <v>23</v>
      </c>
      <c r="D576" s="89">
        <f>C576/C$586</f>
        <v>0.8214285714285714</v>
      </c>
      <c r="E576" s="85">
        <v>154</v>
      </c>
      <c r="F576" s="90">
        <f>E576/E$586</f>
        <v>0.81914893617021278</v>
      </c>
      <c r="G576"/>
    </row>
    <row r="577" spans="1:7">
      <c r="A577" s="268" t="s">
        <v>158</v>
      </c>
      <c r="B577" s="262"/>
      <c r="C577" s="91">
        <v>17</v>
      </c>
      <c r="D577" s="92">
        <f t="shared" ref="D577:F585" si="5">C577/C$586</f>
        <v>0.6071428571428571</v>
      </c>
      <c r="E577" s="84">
        <v>134</v>
      </c>
      <c r="F577" s="93">
        <f t="shared" si="5"/>
        <v>0.71276595744680848</v>
      </c>
      <c r="G577"/>
    </row>
    <row r="578" spans="1:7">
      <c r="A578" s="268" t="s">
        <v>159</v>
      </c>
      <c r="B578" s="262"/>
      <c r="C578" s="91">
        <v>26</v>
      </c>
      <c r="D578" s="92">
        <f t="shared" si="5"/>
        <v>0.9285714285714286</v>
      </c>
      <c r="E578" s="84">
        <v>151</v>
      </c>
      <c r="F578" s="93">
        <f t="shared" si="5"/>
        <v>0.80319148936170215</v>
      </c>
      <c r="G578"/>
    </row>
    <row r="579" spans="1:7">
      <c r="A579" s="268" t="s">
        <v>160</v>
      </c>
      <c r="B579" s="262"/>
      <c r="C579" s="91">
        <v>25</v>
      </c>
      <c r="D579" s="92">
        <f t="shared" si="5"/>
        <v>0.8928571428571429</v>
      </c>
      <c r="E579" s="84">
        <v>168</v>
      </c>
      <c r="F579" s="93">
        <f t="shared" si="5"/>
        <v>0.8936170212765957</v>
      </c>
      <c r="G579"/>
    </row>
    <row r="580" spans="1:7">
      <c r="A580" s="268" t="s">
        <v>161</v>
      </c>
      <c r="B580" s="269"/>
      <c r="C580" s="91">
        <v>14</v>
      </c>
      <c r="D580" s="92">
        <f t="shared" si="5"/>
        <v>0.5</v>
      </c>
      <c r="E580" s="84">
        <v>58</v>
      </c>
      <c r="F580" s="93">
        <f t="shared" si="5"/>
        <v>0.30851063829787234</v>
      </c>
      <c r="G580"/>
    </row>
    <row r="581" spans="1:7">
      <c r="A581" s="268" t="s">
        <v>162</v>
      </c>
      <c r="B581" s="269"/>
      <c r="C581" s="91">
        <v>22</v>
      </c>
      <c r="D581" s="92">
        <f t="shared" si="5"/>
        <v>0.7857142857142857</v>
      </c>
      <c r="E581" s="84">
        <v>143</v>
      </c>
      <c r="F581" s="93">
        <f t="shared" si="5"/>
        <v>0.76063829787234039</v>
      </c>
      <c r="G581"/>
    </row>
    <row r="582" spans="1:7">
      <c r="A582" s="268" t="s">
        <v>163</v>
      </c>
      <c r="B582" s="269"/>
      <c r="C582" s="91">
        <v>15</v>
      </c>
      <c r="D582" s="92">
        <f t="shared" si="5"/>
        <v>0.5357142857142857</v>
      </c>
      <c r="E582" s="84">
        <v>128</v>
      </c>
      <c r="F582" s="93">
        <f t="shared" si="5"/>
        <v>0.68085106382978722</v>
      </c>
      <c r="G582"/>
    </row>
    <row r="583" spans="1:7">
      <c r="A583" s="268" t="s">
        <v>164</v>
      </c>
      <c r="B583" s="262"/>
      <c r="C583" s="91">
        <v>14</v>
      </c>
      <c r="D583" s="92">
        <f t="shared" si="5"/>
        <v>0.5</v>
      </c>
      <c r="E583" s="84">
        <v>128</v>
      </c>
      <c r="F583" s="93">
        <f t="shared" si="5"/>
        <v>0.68085106382978722</v>
      </c>
      <c r="G583"/>
    </row>
    <row r="584" spans="1:7">
      <c r="A584" s="268" t="s">
        <v>165</v>
      </c>
      <c r="B584" s="262"/>
      <c r="C584" s="91">
        <v>19</v>
      </c>
      <c r="D584" s="92">
        <f t="shared" si="5"/>
        <v>0.6785714285714286</v>
      </c>
      <c r="E584" s="84">
        <v>128</v>
      </c>
      <c r="F584" s="93">
        <f t="shared" si="5"/>
        <v>0.68085106382978722</v>
      </c>
      <c r="G584"/>
    </row>
    <row r="585" spans="1:7">
      <c r="A585" s="261" t="s">
        <v>374</v>
      </c>
      <c r="B585" s="262"/>
      <c r="C585" s="91">
        <v>3</v>
      </c>
      <c r="D585" s="92">
        <f t="shared" si="5"/>
        <v>0.10714285714285714</v>
      </c>
      <c r="E585" s="84">
        <v>35</v>
      </c>
      <c r="F585" s="93">
        <f t="shared" si="5"/>
        <v>0.18617021276595744</v>
      </c>
      <c r="G585"/>
    </row>
    <row r="586" spans="1:7">
      <c r="A586" s="290" t="s">
        <v>337</v>
      </c>
      <c r="B586" s="291"/>
      <c r="C586" s="163">
        <v>28</v>
      </c>
      <c r="D586" s="164"/>
      <c r="E586" s="165">
        <v>188</v>
      </c>
      <c r="F586" s="166"/>
      <c r="G586"/>
    </row>
    <row r="587" spans="1:7" ht="32" customHeight="1">
      <c r="A587" s="205" t="s">
        <v>450</v>
      </c>
      <c r="B587" s="206"/>
      <c r="C587" s="206"/>
      <c r="D587" s="206"/>
      <c r="E587" s="206"/>
      <c r="F587" s="207"/>
      <c r="G587"/>
    </row>
    <row r="588" spans="1:7" ht="32" customHeight="1">
      <c r="A588" s="266" t="s">
        <v>451</v>
      </c>
      <c r="B588" s="267"/>
      <c r="C588" s="88">
        <v>15</v>
      </c>
      <c r="D588" s="89">
        <v>0.53600000000000003</v>
      </c>
      <c r="E588" s="85">
        <v>67</v>
      </c>
      <c r="F588" s="90">
        <v>0.36</v>
      </c>
      <c r="G588"/>
    </row>
    <row r="589" spans="1:7" ht="32" customHeight="1">
      <c r="A589" s="266" t="s">
        <v>452</v>
      </c>
      <c r="B589" s="267"/>
      <c r="C589" s="91">
        <v>8</v>
      </c>
      <c r="D589" s="92">
        <v>0.28599999999999998</v>
      </c>
      <c r="E589" s="84">
        <v>73</v>
      </c>
      <c r="F589" s="93">
        <v>0.39200000000000002</v>
      </c>
      <c r="G589"/>
    </row>
    <row r="590" spans="1:7" ht="32" customHeight="1">
      <c r="A590" s="266" t="s">
        <v>453</v>
      </c>
      <c r="B590" s="267"/>
      <c r="C590" s="91">
        <v>5</v>
      </c>
      <c r="D590" s="92">
        <v>0.17899999999999999</v>
      </c>
      <c r="E590" s="84">
        <v>46</v>
      </c>
      <c r="F590" s="93">
        <v>0.247</v>
      </c>
      <c r="G590"/>
    </row>
    <row r="591" spans="1:7">
      <c r="A591" s="224" t="s">
        <v>0</v>
      </c>
      <c r="B591" s="225"/>
      <c r="C591" s="97">
        <v>28</v>
      </c>
      <c r="D591" s="98">
        <v>1</v>
      </c>
      <c r="E591" s="86">
        <v>186</v>
      </c>
      <c r="F591" s="99">
        <v>1</v>
      </c>
      <c r="G591"/>
    </row>
    <row r="592" spans="1:7" ht="80" customHeight="1">
      <c r="A592" s="205" t="s">
        <v>375</v>
      </c>
      <c r="B592" s="206"/>
      <c r="C592" s="206"/>
      <c r="D592" s="206"/>
      <c r="E592" s="206"/>
      <c r="F592" s="207"/>
      <c r="G592"/>
    </row>
    <row r="593" spans="1:7">
      <c r="A593" s="228" t="s">
        <v>166</v>
      </c>
      <c r="B593" s="229"/>
      <c r="C593" s="88">
        <v>7</v>
      </c>
      <c r="D593" s="89">
        <f>C593/C$599</f>
        <v>0.31818181818181818</v>
      </c>
      <c r="E593" s="85">
        <v>45</v>
      </c>
      <c r="F593" s="90">
        <f>E593/E$599</f>
        <v>0.32374100719424459</v>
      </c>
      <c r="G593"/>
    </row>
    <row r="594" spans="1:7">
      <c r="A594" s="226" t="s">
        <v>167</v>
      </c>
      <c r="B594" s="227"/>
      <c r="C594" s="91">
        <v>14</v>
      </c>
      <c r="D594" s="92">
        <f t="shared" ref="D594:F598" si="6">C594/C$599</f>
        <v>0.63636363636363635</v>
      </c>
      <c r="E594" s="84">
        <v>77</v>
      </c>
      <c r="F594" s="93">
        <f t="shared" si="6"/>
        <v>0.5539568345323741</v>
      </c>
      <c r="G594"/>
    </row>
    <row r="595" spans="1:7">
      <c r="A595" s="226" t="s">
        <v>168</v>
      </c>
      <c r="B595" s="227"/>
      <c r="C595" s="91">
        <v>2</v>
      </c>
      <c r="D595" s="92">
        <f t="shared" si="6"/>
        <v>9.0909090909090912E-2</v>
      </c>
      <c r="E595" s="84">
        <v>8</v>
      </c>
      <c r="F595" s="93">
        <f t="shared" si="6"/>
        <v>5.7553956834532377E-2</v>
      </c>
      <c r="G595"/>
    </row>
    <row r="596" spans="1:7">
      <c r="A596" s="226" t="s">
        <v>169</v>
      </c>
      <c r="B596" s="227"/>
      <c r="C596" s="91">
        <v>15</v>
      </c>
      <c r="D596" s="92">
        <f t="shared" si="6"/>
        <v>0.68181818181818177</v>
      </c>
      <c r="E596" s="84">
        <v>54</v>
      </c>
      <c r="F596" s="93">
        <f t="shared" si="6"/>
        <v>0.38848920863309355</v>
      </c>
      <c r="G596"/>
    </row>
    <row r="597" spans="1:7">
      <c r="A597" s="252" t="s">
        <v>376</v>
      </c>
      <c r="B597" s="317"/>
      <c r="C597" s="94">
        <v>6</v>
      </c>
      <c r="D597" s="95">
        <f t="shared" si="6"/>
        <v>0.27272727272727271</v>
      </c>
      <c r="E597" s="124">
        <v>49</v>
      </c>
      <c r="F597" s="96">
        <f t="shared" si="6"/>
        <v>0.35251798561151076</v>
      </c>
      <c r="G597"/>
    </row>
    <row r="598" spans="1:7">
      <c r="A598" s="261" t="s">
        <v>309</v>
      </c>
      <c r="B598" s="262"/>
      <c r="C598" s="91">
        <v>0</v>
      </c>
      <c r="D598" s="92">
        <f t="shared" si="6"/>
        <v>0</v>
      </c>
      <c r="E598" s="137">
        <v>11</v>
      </c>
      <c r="F598" s="93">
        <f t="shared" si="6"/>
        <v>7.9136690647482008E-2</v>
      </c>
      <c r="G598"/>
    </row>
    <row r="599" spans="1:7" ht="16" customHeight="1">
      <c r="A599" s="290" t="s">
        <v>337</v>
      </c>
      <c r="B599" s="291"/>
      <c r="C599" s="163">
        <v>22</v>
      </c>
      <c r="D599" s="164"/>
      <c r="E599" s="165">
        <v>139</v>
      </c>
      <c r="F599" s="166"/>
      <c r="G599"/>
    </row>
    <row r="600" spans="1:7" ht="32" customHeight="1">
      <c r="A600" s="263" t="s">
        <v>379</v>
      </c>
      <c r="B600" s="264"/>
      <c r="C600" s="264"/>
      <c r="D600" s="264"/>
      <c r="E600" s="264"/>
      <c r="F600" s="265"/>
      <c r="G600"/>
    </row>
    <row r="601" spans="1:7">
      <c r="A601" s="249" t="s">
        <v>377</v>
      </c>
      <c r="B601" s="250"/>
      <c r="C601" s="250"/>
      <c r="D601" s="250"/>
      <c r="E601" s="250"/>
      <c r="F601" s="251"/>
      <c r="G601"/>
    </row>
    <row r="602" spans="1:7">
      <c r="A602" s="228" t="s">
        <v>170</v>
      </c>
      <c r="B602" s="229"/>
      <c r="C602" s="88">
        <v>0</v>
      </c>
      <c r="D602" s="89">
        <v>0</v>
      </c>
      <c r="E602" s="85">
        <v>4</v>
      </c>
      <c r="F602" s="90">
        <v>0.66700000000000004</v>
      </c>
      <c r="G602"/>
    </row>
    <row r="603" spans="1:7">
      <c r="A603" s="226" t="s">
        <v>171</v>
      </c>
      <c r="B603" s="227"/>
      <c r="C603" s="91">
        <v>0</v>
      </c>
      <c r="D603" s="92">
        <v>0</v>
      </c>
      <c r="E603" s="84">
        <v>0</v>
      </c>
      <c r="F603" s="93">
        <v>0</v>
      </c>
      <c r="G603"/>
    </row>
    <row r="604" spans="1:7">
      <c r="A604" s="226" t="s">
        <v>172</v>
      </c>
      <c r="B604" s="227"/>
      <c r="C604" s="91">
        <v>0</v>
      </c>
      <c r="D604" s="92">
        <v>0</v>
      </c>
      <c r="E604" s="84">
        <v>0</v>
      </c>
      <c r="F604" s="93">
        <v>0</v>
      </c>
      <c r="G604"/>
    </row>
    <row r="605" spans="1:7">
      <c r="A605" s="226" t="s">
        <v>173</v>
      </c>
      <c r="B605" s="227"/>
      <c r="C605" s="91">
        <v>0</v>
      </c>
      <c r="D605" s="92">
        <v>0</v>
      </c>
      <c r="E605" s="84">
        <v>0</v>
      </c>
      <c r="F605" s="93">
        <v>0</v>
      </c>
      <c r="G605"/>
    </row>
    <row r="606" spans="1:7">
      <c r="A606" s="226" t="s">
        <v>174</v>
      </c>
      <c r="B606" s="227"/>
      <c r="C606" s="91">
        <v>0</v>
      </c>
      <c r="D606" s="92">
        <v>0</v>
      </c>
      <c r="E606" s="84">
        <v>2</v>
      </c>
      <c r="F606" s="93">
        <v>0.33300000000000002</v>
      </c>
      <c r="G606"/>
    </row>
    <row r="607" spans="1:7">
      <c r="A607" s="226" t="s">
        <v>175</v>
      </c>
      <c r="B607" s="227"/>
      <c r="C607" s="91">
        <v>0</v>
      </c>
      <c r="D607" s="92">
        <v>0</v>
      </c>
      <c r="E607" s="84">
        <v>0</v>
      </c>
      <c r="F607" s="93">
        <v>0</v>
      </c>
      <c r="G607"/>
    </row>
    <row r="608" spans="1:7">
      <c r="A608" s="260" t="s">
        <v>309</v>
      </c>
      <c r="B608" s="227"/>
      <c r="C608" s="91">
        <v>0</v>
      </c>
      <c r="D608" s="92">
        <v>0</v>
      </c>
      <c r="E608" s="84">
        <v>0</v>
      </c>
      <c r="F608" s="93">
        <v>0</v>
      </c>
      <c r="G608"/>
    </row>
    <row r="609" spans="1:7">
      <c r="A609" s="224" t="s">
        <v>0</v>
      </c>
      <c r="B609" s="225"/>
      <c r="C609" s="97">
        <v>0</v>
      </c>
      <c r="D609" s="98">
        <v>0</v>
      </c>
      <c r="E609" s="86">
        <v>6</v>
      </c>
      <c r="F609" s="99">
        <v>1</v>
      </c>
      <c r="G609"/>
    </row>
    <row r="610" spans="1:7">
      <c r="A610" s="205" t="s">
        <v>378</v>
      </c>
      <c r="B610" s="206"/>
      <c r="C610" s="206"/>
      <c r="D610" s="206"/>
      <c r="E610" s="206"/>
      <c r="F610" s="207"/>
      <c r="G610"/>
    </row>
    <row r="611" spans="1:7">
      <c r="A611" s="228" t="s">
        <v>176</v>
      </c>
      <c r="B611" s="229"/>
      <c r="C611" s="88">
        <v>0</v>
      </c>
      <c r="D611" s="89">
        <v>0</v>
      </c>
      <c r="E611" s="85">
        <v>2</v>
      </c>
      <c r="F611" s="90">
        <v>0.33300000000000002</v>
      </c>
      <c r="G611"/>
    </row>
    <row r="612" spans="1:7">
      <c r="A612" s="226" t="s">
        <v>177</v>
      </c>
      <c r="B612" s="227"/>
      <c r="C612" s="91">
        <v>0</v>
      </c>
      <c r="D612" s="92">
        <v>0</v>
      </c>
      <c r="E612" s="84">
        <v>4</v>
      </c>
      <c r="F612" s="93">
        <v>0.66700000000000004</v>
      </c>
      <c r="G612"/>
    </row>
    <row r="613" spans="1:7">
      <c r="A613" s="258" t="s">
        <v>0</v>
      </c>
      <c r="B613" s="259"/>
      <c r="C613" s="94">
        <v>0</v>
      </c>
      <c r="D613" s="95">
        <v>0</v>
      </c>
      <c r="E613" s="87">
        <v>6</v>
      </c>
      <c r="F613" s="96">
        <v>1</v>
      </c>
      <c r="G613"/>
    </row>
    <row r="614" spans="1:7" ht="32" customHeight="1">
      <c r="A614" s="205" t="s">
        <v>487</v>
      </c>
      <c r="B614" s="206"/>
      <c r="C614" s="206"/>
      <c r="D614" s="206"/>
      <c r="E614" s="206"/>
      <c r="F614" s="207"/>
      <c r="G614"/>
    </row>
    <row r="615" spans="1:7">
      <c r="A615" s="228" t="s">
        <v>77</v>
      </c>
      <c r="B615" s="229"/>
      <c r="C615" s="88">
        <v>0</v>
      </c>
      <c r="D615" s="89">
        <v>0</v>
      </c>
      <c r="E615" s="125">
        <v>1</v>
      </c>
      <c r="F615" s="90">
        <f>E615/E$624</f>
        <v>0.16666666666666666</v>
      </c>
      <c r="G615"/>
    </row>
    <row r="616" spans="1:7">
      <c r="A616" s="226" t="s">
        <v>78</v>
      </c>
      <c r="B616" s="227"/>
      <c r="C616" s="91">
        <v>0</v>
      </c>
      <c r="D616" s="92">
        <v>0</v>
      </c>
      <c r="E616" s="126">
        <v>1</v>
      </c>
      <c r="F616" s="93">
        <f t="shared" ref="F616:F623" si="7">E616/E$624</f>
        <v>0.16666666666666666</v>
      </c>
      <c r="G616"/>
    </row>
    <row r="617" spans="1:7">
      <c r="A617" s="226" t="s">
        <v>79</v>
      </c>
      <c r="B617" s="227"/>
      <c r="C617" s="91">
        <v>0</v>
      </c>
      <c r="D617" s="92">
        <v>0</v>
      </c>
      <c r="E617" s="126">
        <v>3</v>
      </c>
      <c r="F617" s="93">
        <f t="shared" si="7"/>
        <v>0.5</v>
      </c>
      <c r="G617"/>
    </row>
    <row r="618" spans="1:7">
      <c r="A618" s="226" t="s">
        <v>80</v>
      </c>
      <c r="B618" s="227"/>
      <c r="C618" s="91">
        <v>0</v>
      </c>
      <c r="D618" s="92">
        <v>0</v>
      </c>
      <c r="E618" s="126">
        <v>4</v>
      </c>
      <c r="F618" s="93">
        <f t="shared" si="7"/>
        <v>0.66666666666666663</v>
      </c>
      <c r="G618"/>
    </row>
    <row r="619" spans="1:7">
      <c r="A619" s="226" t="s">
        <v>81</v>
      </c>
      <c r="B619" s="227"/>
      <c r="C619" s="91">
        <v>0</v>
      </c>
      <c r="D619" s="92">
        <v>0</v>
      </c>
      <c r="E619" s="126">
        <v>2</v>
      </c>
      <c r="F619" s="93">
        <f t="shared" si="7"/>
        <v>0.33333333333333331</v>
      </c>
      <c r="G619"/>
    </row>
    <row r="620" spans="1:7">
      <c r="A620" s="226" t="s">
        <v>82</v>
      </c>
      <c r="B620" s="227"/>
      <c r="C620" s="91">
        <v>0</v>
      </c>
      <c r="D620" s="92">
        <v>0</v>
      </c>
      <c r="E620" s="126">
        <v>1</v>
      </c>
      <c r="F620" s="93">
        <f t="shared" si="7"/>
        <v>0.16666666666666666</v>
      </c>
      <c r="G620"/>
    </row>
    <row r="621" spans="1:7">
      <c r="A621" s="226" t="s">
        <v>83</v>
      </c>
      <c r="B621" s="227"/>
      <c r="C621" s="91">
        <v>0</v>
      </c>
      <c r="D621" s="92">
        <v>0</v>
      </c>
      <c r="E621" s="126">
        <v>5</v>
      </c>
      <c r="F621" s="93">
        <f t="shared" si="7"/>
        <v>0.83333333333333337</v>
      </c>
      <c r="G621"/>
    </row>
    <row r="622" spans="1:7">
      <c r="A622" s="226" t="s">
        <v>84</v>
      </c>
      <c r="B622" s="227"/>
      <c r="C622" s="91">
        <v>0</v>
      </c>
      <c r="D622" s="92">
        <v>0</v>
      </c>
      <c r="E622" s="126">
        <v>4</v>
      </c>
      <c r="F622" s="93">
        <f t="shared" si="7"/>
        <v>0.66666666666666663</v>
      </c>
      <c r="G622"/>
    </row>
    <row r="623" spans="1:7">
      <c r="A623" s="252" t="s">
        <v>192</v>
      </c>
      <c r="B623" s="227"/>
      <c r="C623" s="91">
        <v>0</v>
      </c>
      <c r="D623" s="92">
        <v>0</v>
      </c>
      <c r="E623" s="126">
        <v>2</v>
      </c>
      <c r="F623" s="93">
        <f t="shared" si="7"/>
        <v>0.33333333333333331</v>
      </c>
      <c r="G623"/>
    </row>
    <row r="624" spans="1:7" ht="15.75" customHeight="1">
      <c r="A624" s="290" t="s">
        <v>337</v>
      </c>
      <c r="B624" s="291"/>
      <c r="C624" s="163">
        <v>0</v>
      </c>
      <c r="D624" s="164"/>
      <c r="E624" s="165">
        <v>6</v>
      </c>
      <c r="F624" s="166"/>
      <c r="G624"/>
    </row>
    <row r="625" spans="1:7" ht="32" customHeight="1">
      <c r="A625" s="263" t="s">
        <v>465</v>
      </c>
      <c r="B625" s="264"/>
      <c r="C625" s="264"/>
      <c r="D625" s="264"/>
      <c r="E625" s="264"/>
      <c r="F625" s="265"/>
      <c r="G625"/>
    </row>
    <row r="626" spans="1:7">
      <c r="A626" s="249" t="s">
        <v>380</v>
      </c>
      <c r="B626" s="250"/>
      <c r="C626" s="250"/>
      <c r="D626" s="250"/>
      <c r="E626" s="250"/>
      <c r="F626" s="251"/>
      <c r="G626"/>
    </row>
    <row r="627" spans="1:7">
      <c r="A627" s="257" t="s">
        <v>459</v>
      </c>
      <c r="B627" s="229"/>
      <c r="C627" s="88">
        <v>7</v>
      </c>
      <c r="D627" s="89">
        <v>0.38900000000000001</v>
      </c>
      <c r="E627" s="85">
        <v>23</v>
      </c>
      <c r="F627" s="90">
        <v>0.245</v>
      </c>
      <c r="G627"/>
    </row>
    <row r="628" spans="1:7">
      <c r="A628" s="226" t="s">
        <v>178</v>
      </c>
      <c r="B628" s="227"/>
      <c r="C628" s="91">
        <v>0</v>
      </c>
      <c r="D628" s="92">
        <v>0</v>
      </c>
      <c r="E628" s="84">
        <v>0</v>
      </c>
      <c r="F628" s="93">
        <v>0</v>
      </c>
      <c r="G628"/>
    </row>
    <row r="629" spans="1:7">
      <c r="A629" s="226" t="s">
        <v>179</v>
      </c>
      <c r="B629" s="227"/>
      <c r="C629" s="91">
        <v>2</v>
      </c>
      <c r="D629" s="92">
        <v>0.111</v>
      </c>
      <c r="E629" s="84">
        <v>2</v>
      </c>
      <c r="F629" s="93">
        <v>2.1000000000000001E-2</v>
      </c>
      <c r="G629"/>
    </row>
    <row r="630" spans="1:7">
      <c r="A630" s="226" t="s">
        <v>180</v>
      </c>
      <c r="B630" s="227"/>
      <c r="C630" s="91">
        <v>0</v>
      </c>
      <c r="D630" s="92">
        <v>0</v>
      </c>
      <c r="E630" s="84">
        <v>0</v>
      </c>
      <c r="F630" s="93">
        <v>0</v>
      </c>
      <c r="G630"/>
    </row>
    <row r="631" spans="1:7">
      <c r="A631" s="226" t="s">
        <v>181</v>
      </c>
      <c r="B631" s="227"/>
      <c r="C631" s="91">
        <v>0</v>
      </c>
      <c r="D631" s="92">
        <v>0</v>
      </c>
      <c r="E631" s="84">
        <v>1</v>
      </c>
      <c r="F631" s="93">
        <v>1.0999999999999999E-2</v>
      </c>
      <c r="G631"/>
    </row>
    <row r="632" spans="1:7">
      <c r="A632" s="226" t="s">
        <v>182</v>
      </c>
      <c r="B632" s="227"/>
      <c r="C632" s="91">
        <v>0</v>
      </c>
      <c r="D632" s="92">
        <v>0</v>
      </c>
      <c r="E632" s="84">
        <v>0</v>
      </c>
      <c r="F632" s="93">
        <v>0</v>
      </c>
      <c r="G632"/>
    </row>
    <row r="633" spans="1:7">
      <c r="A633" s="252" t="s">
        <v>381</v>
      </c>
      <c r="B633" s="227"/>
      <c r="C633" s="91">
        <v>0</v>
      </c>
      <c r="D633" s="92">
        <v>0</v>
      </c>
      <c r="E633" s="84">
        <v>1</v>
      </c>
      <c r="F633" s="93">
        <v>1.0999999999999999E-2</v>
      </c>
      <c r="G633"/>
    </row>
    <row r="634" spans="1:7">
      <c r="A634" s="226" t="s">
        <v>183</v>
      </c>
      <c r="B634" s="227"/>
      <c r="C634" s="91">
        <v>1</v>
      </c>
      <c r="D634" s="92">
        <v>5.6000000000000001E-2</v>
      </c>
      <c r="E634" s="84">
        <v>3</v>
      </c>
      <c r="F634" s="93">
        <v>3.2000000000000001E-2</v>
      </c>
      <c r="G634"/>
    </row>
    <row r="635" spans="1:7">
      <c r="A635" s="226" t="s">
        <v>184</v>
      </c>
      <c r="B635" s="227"/>
      <c r="C635" s="91">
        <v>0</v>
      </c>
      <c r="D635" s="92">
        <v>0</v>
      </c>
      <c r="E635" s="84">
        <v>0</v>
      </c>
      <c r="F635" s="93">
        <v>0</v>
      </c>
      <c r="G635"/>
    </row>
    <row r="636" spans="1:7">
      <c r="A636" s="226" t="s">
        <v>185</v>
      </c>
      <c r="B636" s="227"/>
      <c r="C636" s="91">
        <v>0</v>
      </c>
      <c r="D636" s="92">
        <v>0</v>
      </c>
      <c r="E636" s="84">
        <v>2</v>
      </c>
      <c r="F636" s="93">
        <v>2.1000000000000001E-2</v>
      </c>
      <c r="G636"/>
    </row>
    <row r="637" spans="1:7">
      <c r="A637" s="226" t="s">
        <v>186</v>
      </c>
      <c r="B637" s="227"/>
      <c r="C637" s="91">
        <v>1</v>
      </c>
      <c r="D637" s="92">
        <v>5.6000000000000001E-2</v>
      </c>
      <c r="E637" s="84">
        <v>0</v>
      </c>
      <c r="F637" s="93">
        <v>0</v>
      </c>
      <c r="G637"/>
    </row>
    <row r="638" spans="1:7">
      <c r="A638" s="226" t="s">
        <v>187</v>
      </c>
      <c r="B638" s="227"/>
      <c r="C638" s="91">
        <v>1</v>
      </c>
      <c r="D638" s="92">
        <v>5.6000000000000001E-2</v>
      </c>
      <c r="E638" s="84">
        <v>2</v>
      </c>
      <c r="F638" s="93">
        <v>2.1000000000000001E-2</v>
      </c>
      <c r="G638"/>
    </row>
    <row r="639" spans="1:7">
      <c r="A639" s="226" t="s">
        <v>188</v>
      </c>
      <c r="B639" s="227"/>
      <c r="C639" s="91">
        <v>0</v>
      </c>
      <c r="D639" s="92">
        <v>0</v>
      </c>
      <c r="E639" s="84">
        <v>0</v>
      </c>
      <c r="F639" s="93">
        <v>0</v>
      </c>
      <c r="G639"/>
    </row>
    <row r="640" spans="1:7">
      <c r="A640" s="226" t="s">
        <v>189</v>
      </c>
      <c r="B640" s="227"/>
      <c r="C640" s="91">
        <v>0</v>
      </c>
      <c r="D640" s="92">
        <v>0</v>
      </c>
      <c r="E640" s="84">
        <v>0</v>
      </c>
      <c r="F640" s="93">
        <v>0</v>
      </c>
      <c r="G640"/>
    </row>
    <row r="641" spans="1:7">
      <c r="A641" s="226" t="s">
        <v>190</v>
      </c>
      <c r="B641" s="227"/>
      <c r="C641" s="91">
        <v>0</v>
      </c>
      <c r="D641" s="92">
        <v>0</v>
      </c>
      <c r="E641" s="84">
        <v>0</v>
      </c>
      <c r="F641" s="93">
        <v>0</v>
      </c>
      <c r="G641"/>
    </row>
    <row r="642" spans="1:7">
      <c r="A642" s="226" t="s">
        <v>191</v>
      </c>
      <c r="B642" s="227"/>
      <c r="C642" s="91">
        <v>0</v>
      </c>
      <c r="D642" s="92">
        <v>0</v>
      </c>
      <c r="E642" s="84">
        <v>0</v>
      </c>
      <c r="F642" s="93">
        <v>0</v>
      </c>
      <c r="G642"/>
    </row>
    <row r="643" spans="1:7">
      <c r="A643" s="226" t="s">
        <v>15</v>
      </c>
      <c r="B643" s="227"/>
      <c r="C643" s="91">
        <v>6</v>
      </c>
      <c r="D643" s="92">
        <v>0.33300000000000002</v>
      </c>
      <c r="E643" s="84">
        <v>60</v>
      </c>
      <c r="F643" s="93">
        <v>0.63800000000000001</v>
      </c>
      <c r="G643"/>
    </row>
    <row r="644" spans="1:7">
      <c r="A644" s="224" t="s">
        <v>0</v>
      </c>
      <c r="B644" s="225"/>
      <c r="C644" s="97">
        <v>18</v>
      </c>
      <c r="D644" s="98">
        <v>1</v>
      </c>
      <c r="E644" s="86">
        <v>94</v>
      </c>
      <c r="F644" s="99">
        <v>1</v>
      </c>
      <c r="G644"/>
    </row>
    <row r="645" spans="1:7">
      <c r="A645" s="205" t="s">
        <v>382</v>
      </c>
      <c r="B645" s="206"/>
      <c r="C645" s="206"/>
      <c r="D645" s="206"/>
      <c r="E645" s="206"/>
      <c r="F645" s="207"/>
      <c r="G645"/>
    </row>
    <row r="646" spans="1:7">
      <c r="A646" s="228" t="s">
        <v>3</v>
      </c>
      <c r="B646" s="229"/>
      <c r="C646" s="88">
        <v>15</v>
      </c>
      <c r="D646" s="89">
        <v>0.83299999999999996</v>
      </c>
      <c r="E646" s="85">
        <v>77</v>
      </c>
      <c r="F646" s="90">
        <v>0.86499999999999999</v>
      </c>
      <c r="G646"/>
    </row>
    <row r="647" spans="1:7">
      <c r="A647" s="226" t="s">
        <v>4</v>
      </c>
      <c r="B647" s="227"/>
      <c r="C647" s="91">
        <v>3</v>
      </c>
      <c r="D647" s="92">
        <v>0.16700000000000001</v>
      </c>
      <c r="E647" s="84">
        <v>12</v>
      </c>
      <c r="F647" s="93">
        <v>0.13500000000000001</v>
      </c>
      <c r="G647"/>
    </row>
    <row r="648" spans="1:7">
      <c r="A648" s="224" t="s">
        <v>0</v>
      </c>
      <c r="B648" s="225"/>
      <c r="C648" s="97">
        <v>18</v>
      </c>
      <c r="D648" s="98">
        <v>1</v>
      </c>
      <c r="E648" s="86">
        <v>89</v>
      </c>
      <c r="F648" s="99">
        <v>1</v>
      </c>
      <c r="G648"/>
    </row>
    <row r="649" spans="1:7" ht="32" customHeight="1">
      <c r="A649" s="205" t="s">
        <v>488</v>
      </c>
      <c r="B649" s="206"/>
      <c r="C649" s="206"/>
      <c r="D649" s="206"/>
      <c r="E649" s="206"/>
      <c r="F649" s="207"/>
      <c r="G649"/>
    </row>
    <row r="650" spans="1:7">
      <c r="A650" s="228" t="s">
        <v>77</v>
      </c>
      <c r="B650" s="229"/>
      <c r="C650" s="88">
        <v>10</v>
      </c>
      <c r="D650" s="89">
        <f>C650/C$659</f>
        <v>0.58823529411764708</v>
      </c>
      <c r="E650" s="85">
        <v>43</v>
      </c>
      <c r="F650" s="90">
        <f>E650/E$659</f>
        <v>0.48314606741573035</v>
      </c>
      <c r="G650"/>
    </row>
    <row r="651" spans="1:7">
      <c r="A651" s="226" t="s">
        <v>78</v>
      </c>
      <c r="B651" s="227"/>
      <c r="C651" s="91">
        <v>13</v>
      </c>
      <c r="D651" s="92">
        <f t="shared" ref="D651:F658" si="8">C651/C$659</f>
        <v>0.76470588235294112</v>
      </c>
      <c r="E651" s="84">
        <v>58</v>
      </c>
      <c r="F651" s="93">
        <f t="shared" si="8"/>
        <v>0.651685393258427</v>
      </c>
      <c r="G651"/>
    </row>
    <row r="652" spans="1:7">
      <c r="A652" s="226" t="s">
        <v>79</v>
      </c>
      <c r="B652" s="227"/>
      <c r="C652" s="91">
        <v>12</v>
      </c>
      <c r="D652" s="92">
        <f t="shared" si="8"/>
        <v>0.70588235294117652</v>
      </c>
      <c r="E652" s="84">
        <v>46</v>
      </c>
      <c r="F652" s="93">
        <f t="shared" si="8"/>
        <v>0.5168539325842697</v>
      </c>
      <c r="G652"/>
    </row>
    <row r="653" spans="1:7">
      <c r="A653" s="226" t="s">
        <v>80</v>
      </c>
      <c r="B653" s="227"/>
      <c r="C653" s="91">
        <v>16</v>
      </c>
      <c r="D653" s="92">
        <f t="shared" si="8"/>
        <v>0.94117647058823528</v>
      </c>
      <c r="E653" s="84">
        <v>79</v>
      </c>
      <c r="F653" s="93">
        <f t="shared" si="8"/>
        <v>0.88764044943820219</v>
      </c>
      <c r="G653"/>
    </row>
    <row r="654" spans="1:7">
      <c r="A654" s="226" t="s">
        <v>81</v>
      </c>
      <c r="B654" s="227"/>
      <c r="C654" s="91">
        <v>16</v>
      </c>
      <c r="D654" s="92">
        <f t="shared" si="8"/>
        <v>0.94117647058823528</v>
      </c>
      <c r="E654" s="84">
        <v>73</v>
      </c>
      <c r="F654" s="93">
        <f t="shared" si="8"/>
        <v>0.8202247191011236</v>
      </c>
      <c r="G654"/>
    </row>
    <row r="655" spans="1:7">
      <c r="A655" s="226" t="s">
        <v>82</v>
      </c>
      <c r="B655" s="227"/>
      <c r="C655" s="91">
        <v>1</v>
      </c>
      <c r="D655" s="92">
        <f t="shared" si="8"/>
        <v>5.8823529411764705E-2</v>
      </c>
      <c r="E655" s="84">
        <v>13</v>
      </c>
      <c r="F655" s="93">
        <f t="shared" si="8"/>
        <v>0.14606741573033707</v>
      </c>
      <c r="G655"/>
    </row>
    <row r="656" spans="1:7">
      <c r="A656" s="226" t="s">
        <v>83</v>
      </c>
      <c r="B656" s="227"/>
      <c r="C656" s="91">
        <v>8</v>
      </c>
      <c r="D656" s="92">
        <f t="shared" si="8"/>
        <v>0.47058823529411764</v>
      </c>
      <c r="E656" s="84">
        <v>23</v>
      </c>
      <c r="F656" s="93">
        <f t="shared" si="8"/>
        <v>0.25842696629213485</v>
      </c>
      <c r="G656"/>
    </row>
    <row r="657" spans="1:7">
      <c r="A657" s="226" t="s">
        <v>84</v>
      </c>
      <c r="B657" s="227"/>
      <c r="C657" s="91">
        <v>8</v>
      </c>
      <c r="D657" s="92">
        <f t="shared" si="8"/>
        <v>0.47058823529411764</v>
      </c>
      <c r="E657" s="84">
        <v>18</v>
      </c>
      <c r="F657" s="93">
        <f t="shared" si="8"/>
        <v>0.20224719101123595</v>
      </c>
      <c r="G657"/>
    </row>
    <row r="658" spans="1:7">
      <c r="A658" s="226" t="s">
        <v>192</v>
      </c>
      <c r="B658" s="227"/>
      <c r="C658" s="91">
        <v>13</v>
      </c>
      <c r="D658" s="92">
        <f t="shared" si="8"/>
        <v>0.76470588235294112</v>
      </c>
      <c r="E658" s="84">
        <v>69</v>
      </c>
      <c r="F658" s="93">
        <f t="shared" si="8"/>
        <v>0.7752808988764045</v>
      </c>
      <c r="G658"/>
    </row>
    <row r="659" spans="1:7">
      <c r="A659" s="290" t="s">
        <v>337</v>
      </c>
      <c r="B659" s="291"/>
      <c r="C659" s="163">
        <v>17</v>
      </c>
      <c r="D659" s="164"/>
      <c r="E659" s="165">
        <v>89</v>
      </c>
      <c r="F659" s="166"/>
      <c r="G659"/>
    </row>
    <row r="660" spans="1:7">
      <c r="A660" s="205" t="s">
        <v>383</v>
      </c>
      <c r="B660" s="206"/>
      <c r="C660" s="206"/>
      <c r="D660" s="206"/>
      <c r="E660" s="206"/>
      <c r="F660" s="207"/>
      <c r="G660"/>
    </row>
    <row r="661" spans="1:7">
      <c r="A661" s="257" t="s">
        <v>384</v>
      </c>
      <c r="B661" s="229"/>
      <c r="C661" s="88">
        <v>3</v>
      </c>
      <c r="D661" s="89">
        <v>0.16700000000000001</v>
      </c>
      <c r="E661" s="85">
        <v>3</v>
      </c>
      <c r="F661" s="90">
        <v>3.3000000000000002E-2</v>
      </c>
      <c r="G661"/>
    </row>
    <row r="662" spans="1:7">
      <c r="A662" s="226" t="s">
        <v>193</v>
      </c>
      <c r="B662" s="227"/>
      <c r="C662" s="91">
        <v>11</v>
      </c>
      <c r="D662" s="92">
        <v>0.61099999999999999</v>
      </c>
      <c r="E662" s="84">
        <v>47</v>
      </c>
      <c r="F662" s="93">
        <v>0.52200000000000002</v>
      </c>
      <c r="G662"/>
    </row>
    <row r="663" spans="1:7">
      <c r="A663" s="252" t="s">
        <v>385</v>
      </c>
      <c r="B663" s="227"/>
      <c r="C663" s="91">
        <v>2</v>
      </c>
      <c r="D663" s="92">
        <v>0.111</v>
      </c>
      <c r="E663" s="84">
        <v>18</v>
      </c>
      <c r="F663" s="93">
        <v>0.2</v>
      </c>
      <c r="G663"/>
    </row>
    <row r="664" spans="1:7">
      <c r="A664" s="252" t="s">
        <v>386</v>
      </c>
      <c r="B664" s="227"/>
      <c r="C664" s="91">
        <v>2</v>
      </c>
      <c r="D664" s="92">
        <v>0.111</v>
      </c>
      <c r="E664" s="84">
        <v>13</v>
      </c>
      <c r="F664" s="93">
        <v>0.14399999999999999</v>
      </c>
      <c r="G664"/>
    </row>
    <row r="665" spans="1:7">
      <c r="A665" s="226" t="s">
        <v>51</v>
      </c>
      <c r="B665" s="227"/>
      <c r="C665" s="91">
        <v>0</v>
      </c>
      <c r="D665" s="92">
        <v>0</v>
      </c>
      <c r="E665" s="84">
        <v>9</v>
      </c>
      <c r="F665" s="93">
        <v>0.1</v>
      </c>
      <c r="G665"/>
    </row>
    <row r="666" spans="1:7">
      <c r="A666" s="258" t="s">
        <v>0</v>
      </c>
      <c r="B666" s="259"/>
      <c r="C666" s="94">
        <v>18</v>
      </c>
      <c r="D666" s="95">
        <v>1</v>
      </c>
      <c r="E666" s="87">
        <v>90</v>
      </c>
      <c r="F666" s="96">
        <v>1</v>
      </c>
      <c r="G666"/>
    </row>
    <row r="667" spans="1:7" s="74" customFormat="1" ht="32" customHeight="1">
      <c r="A667" s="254" t="s">
        <v>387</v>
      </c>
      <c r="B667" s="255"/>
      <c r="C667" s="255"/>
      <c r="D667" s="255"/>
      <c r="E667" s="255"/>
      <c r="F667" s="256"/>
    </row>
    <row r="668" spans="1:7">
      <c r="A668" s="249" t="s">
        <v>388</v>
      </c>
      <c r="B668" s="250"/>
      <c r="C668" s="250"/>
      <c r="D668" s="250"/>
      <c r="E668" s="250"/>
      <c r="F668" s="251"/>
      <c r="G668"/>
    </row>
    <row r="669" spans="1:7">
      <c r="A669" s="228" t="s">
        <v>194</v>
      </c>
      <c r="B669" s="229"/>
      <c r="C669" s="88">
        <v>2</v>
      </c>
      <c r="D669" s="89">
        <v>0.222</v>
      </c>
      <c r="E669" s="85">
        <v>13</v>
      </c>
      <c r="F669" s="90">
        <v>0.20599999999999999</v>
      </c>
      <c r="G669"/>
    </row>
    <row r="670" spans="1:7">
      <c r="A670" s="226" t="s">
        <v>195</v>
      </c>
      <c r="B670" s="227"/>
      <c r="C670" s="91">
        <v>3</v>
      </c>
      <c r="D670" s="92">
        <v>0.33300000000000002</v>
      </c>
      <c r="E670" s="84">
        <v>18</v>
      </c>
      <c r="F670" s="93">
        <v>0.28599999999999998</v>
      </c>
      <c r="G670"/>
    </row>
    <row r="671" spans="1:7">
      <c r="A671" s="252" t="s">
        <v>389</v>
      </c>
      <c r="B671" s="227"/>
      <c r="C671" s="91">
        <v>1</v>
      </c>
      <c r="D671" s="92">
        <v>0.111</v>
      </c>
      <c r="E671" s="84">
        <v>20</v>
      </c>
      <c r="F671" s="93">
        <v>0.317</v>
      </c>
      <c r="G671"/>
    </row>
    <row r="672" spans="1:7">
      <c r="A672" s="252" t="s">
        <v>390</v>
      </c>
      <c r="B672" s="227"/>
      <c r="C672" s="91">
        <v>3</v>
      </c>
      <c r="D672" s="92">
        <v>0.33300000000000002</v>
      </c>
      <c r="E672" s="84">
        <v>12</v>
      </c>
      <c r="F672" s="93">
        <v>0.19</v>
      </c>
      <c r="G672"/>
    </row>
    <row r="673" spans="1:7">
      <c r="A673" s="224" t="s">
        <v>0</v>
      </c>
      <c r="B673" s="225"/>
      <c r="C673" s="97">
        <v>9</v>
      </c>
      <c r="D673" s="98">
        <v>1</v>
      </c>
      <c r="E673" s="86">
        <v>63</v>
      </c>
      <c r="F673" s="99">
        <v>1</v>
      </c>
      <c r="G673"/>
    </row>
    <row r="674" spans="1:7">
      <c r="A674" s="205" t="s">
        <v>391</v>
      </c>
      <c r="B674" s="206"/>
      <c r="C674" s="206"/>
      <c r="D674" s="206"/>
      <c r="E674" s="206"/>
      <c r="F674" s="207"/>
      <c r="G674"/>
    </row>
    <row r="675" spans="1:7">
      <c r="A675" s="228" t="s">
        <v>4</v>
      </c>
      <c r="B675" s="229"/>
      <c r="C675" s="88">
        <v>5</v>
      </c>
      <c r="D675" s="89">
        <v>0.71399999999999997</v>
      </c>
      <c r="E675" s="85">
        <v>48</v>
      </c>
      <c r="F675" s="90">
        <v>0.81399999999999995</v>
      </c>
      <c r="G675"/>
    </row>
    <row r="676" spans="1:7">
      <c r="A676" s="226" t="s">
        <v>196</v>
      </c>
      <c r="B676" s="227"/>
      <c r="C676" s="91">
        <v>1</v>
      </c>
      <c r="D676" s="92">
        <v>0.14299999999999999</v>
      </c>
      <c r="E676" s="84">
        <v>6</v>
      </c>
      <c r="F676" s="93">
        <v>0.10199999999999999</v>
      </c>
      <c r="G676"/>
    </row>
    <row r="677" spans="1:7">
      <c r="A677" s="226" t="s">
        <v>197</v>
      </c>
      <c r="B677" s="227"/>
      <c r="C677" s="91">
        <v>1</v>
      </c>
      <c r="D677" s="92">
        <v>0.14299999999999999</v>
      </c>
      <c r="E677" s="84">
        <v>5</v>
      </c>
      <c r="F677" s="93">
        <v>8.5000000000000006E-2</v>
      </c>
      <c r="G677"/>
    </row>
    <row r="678" spans="1:7">
      <c r="A678" s="224" t="s">
        <v>0</v>
      </c>
      <c r="B678" s="225"/>
      <c r="C678" s="97">
        <v>7</v>
      </c>
      <c r="D678" s="98">
        <v>1</v>
      </c>
      <c r="E678" s="86">
        <v>59</v>
      </c>
      <c r="F678" s="99">
        <v>1</v>
      </c>
      <c r="G678"/>
    </row>
    <row r="679" spans="1:7">
      <c r="A679" s="205" t="s">
        <v>455</v>
      </c>
      <c r="B679" s="206"/>
      <c r="C679" s="206"/>
      <c r="D679" s="206"/>
      <c r="E679" s="206"/>
      <c r="F679" s="207"/>
      <c r="G679"/>
    </row>
    <row r="680" spans="1:7" ht="15" customHeight="1">
      <c r="A680" s="212" t="s">
        <v>234</v>
      </c>
      <c r="B680" s="37" t="s">
        <v>218</v>
      </c>
      <c r="C680" s="41">
        <v>0</v>
      </c>
      <c r="D680" s="42">
        <v>0</v>
      </c>
      <c r="E680" s="43">
        <v>0</v>
      </c>
      <c r="F680" s="44">
        <v>0</v>
      </c>
      <c r="G680"/>
    </row>
    <row r="681" spans="1:7" ht="15" customHeight="1">
      <c r="A681" s="221"/>
      <c r="B681" s="38" t="s">
        <v>219</v>
      </c>
      <c r="C681" s="45">
        <v>0</v>
      </c>
      <c r="D681" s="46">
        <v>0</v>
      </c>
      <c r="E681" s="47">
        <v>0</v>
      </c>
      <c r="F681" s="48">
        <v>0</v>
      </c>
      <c r="G681"/>
    </row>
    <row r="682" spans="1:7" ht="15" customHeight="1">
      <c r="A682" s="221"/>
      <c r="B682" s="38" t="s">
        <v>220</v>
      </c>
      <c r="C682" s="45">
        <v>0</v>
      </c>
      <c r="D682" s="46">
        <v>0</v>
      </c>
      <c r="E682" s="47">
        <v>0</v>
      </c>
      <c r="F682" s="48">
        <v>0</v>
      </c>
      <c r="G682"/>
    </row>
    <row r="683" spans="1:7" ht="15" customHeight="1">
      <c r="A683" s="221"/>
      <c r="B683" s="39" t="s">
        <v>221</v>
      </c>
      <c r="C683" s="45">
        <v>0</v>
      </c>
      <c r="D683" s="46">
        <v>0</v>
      </c>
      <c r="E683" s="47">
        <v>0</v>
      </c>
      <c r="F683" s="48">
        <v>0</v>
      </c>
      <c r="G683"/>
    </row>
    <row r="684" spans="1:7" ht="15" customHeight="1">
      <c r="A684" s="221"/>
      <c r="B684" s="39" t="s">
        <v>222</v>
      </c>
      <c r="C684" s="45">
        <v>0</v>
      </c>
      <c r="D684" s="46">
        <v>0</v>
      </c>
      <c r="E684" s="47">
        <v>1</v>
      </c>
      <c r="F684" s="48">
        <v>1.6E-2</v>
      </c>
      <c r="G684"/>
    </row>
    <row r="685" spans="1:7" ht="15" customHeight="1">
      <c r="A685" s="221"/>
      <c r="B685" s="39" t="s">
        <v>223</v>
      </c>
      <c r="C685" s="45">
        <v>0</v>
      </c>
      <c r="D685" s="46">
        <v>0</v>
      </c>
      <c r="E685" s="47">
        <v>0</v>
      </c>
      <c r="F685" s="48">
        <v>0</v>
      </c>
      <c r="G685"/>
    </row>
    <row r="686" spans="1:7" ht="15" customHeight="1">
      <c r="A686" s="221"/>
      <c r="B686" s="39" t="s">
        <v>224</v>
      </c>
      <c r="C686" s="45">
        <v>0</v>
      </c>
      <c r="D686" s="46">
        <v>0</v>
      </c>
      <c r="E686" s="47">
        <v>2</v>
      </c>
      <c r="F686" s="48">
        <v>3.2000000000000001E-2</v>
      </c>
      <c r="G686"/>
    </row>
    <row r="687" spans="1:7" ht="15" customHeight="1">
      <c r="A687" s="221"/>
      <c r="B687" s="39" t="s">
        <v>225</v>
      </c>
      <c r="C687" s="45">
        <v>0</v>
      </c>
      <c r="D687" s="46">
        <v>0</v>
      </c>
      <c r="E687" s="47">
        <v>2</v>
      </c>
      <c r="F687" s="48">
        <v>3.2000000000000001E-2</v>
      </c>
      <c r="G687"/>
    </row>
    <row r="688" spans="1:7" ht="15" customHeight="1">
      <c r="A688" s="221"/>
      <c r="B688" s="39" t="s">
        <v>226</v>
      </c>
      <c r="C688" s="45">
        <v>0</v>
      </c>
      <c r="D688" s="46">
        <v>0</v>
      </c>
      <c r="E688" s="47">
        <v>1</v>
      </c>
      <c r="F688" s="48">
        <v>1.6E-2</v>
      </c>
      <c r="G688"/>
    </row>
    <row r="689" spans="1:7" ht="15" customHeight="1">
      <c r="A689" s="222"/>
      <c r="B689" s="128" t="s">
        <v>392</v>
      </c>
      <c r="C689" s="49">
        <v>0</v>
      </c>
      <c r="D689" s="50">
        <v>0</v>
      </c>
      <c r="E689" s="51">
        <v>1</v>
      </c>
      <c r="F689" s="52">
        <v>1.6E-2</v>
      </c>
      <c r="G689"/>
    </row>
    <row r="690" spans="1:7" ht="15" customHeight="1">
      <c r="A690" s="212" t="s">
        <v>235</v>
      </c>
      <c r="B690" s="40" t="s">
        <v>227</v>
      </c>
      <c r="C690" s="53">
        <v>0</v>
      </c>
      <c r="D690" s="54">
        <v>0</v>
      </c>
      <c r="E690" s="55">
        <v>0</v>
      </c>
      <c r="F690" s="56">
        <v>0</v>
      </c>
      <c r="G690"/>
    </row>
    <row r="691" spans="1:7" ht="15" customHeight="1">
      <c r="A691" s="221"/>
      <c r="B691" s="39" t="s">
        <v>228</v>
      </c>
      <c r="C691" s="45">
        <v>0</v>
      </c>
      <c r="D691" s="46">
        <v>0</v>
      </c>
      <c r="E691" s="47">
        <v>0</v>
      </c>
      <c r="F691" s="48">
        <v>0</v>
      </c>
      <c r="G691"/>
    </row>
    <row r="692" spans="1:7" ht="15" customHeight="1">
      <c r="A692" s="221"/>
      <c r="B692" s="39" t="s">
        <v>229</v>
      </c>
      <c r="C692" s="45">
        <v>0</v>
      </c>
      <c r="D692" s="46">
        <v>0</v>
      </c>
      <c r="E692" s="47">
        <v>0</v>
      </c>
      <c r="F692" s="48">
        <v>0</v>
      </c>
      <c r="G692"/>
    </row>
    <row r="693" spans="1:7" ht="15" customHeight="1">
      <c r="A693" s="221"/>
      <c r="B693" s="39" t="s">
        <v>230</v>
      </c>
      <c r="C693" s="45">
        <v>0</v>
      </c>
      <c r="D693" s="46">
        <v>0</v>
      </c>
      <c r="E693" s="47">
        <v>0</v>
      </c>
      <c r="F693" s="48">
        <v>0</v>
      </c>
      <c r="G693"/>
    </row>
    <row r="694" spans="1:7" ht="15" customHeight="1">
      <c r="A694" s="221"/>
      <c r="B694" s="39" t="s">
        <v>231</v>
      </c>
      <c r="C694" s="45">
        <v>0</v>
      </c>
      <c r="D694" s="46">
        <v>0</v>
      </c>
      <c r="E694" s="47">
        <v>2</v>
      </c>
      <c r="F694" s="48">
        <v>3.2000000000000001E-2</v>
      </c>
      <c r="G694"/>
    </row>
    <row r="695" spans="1:7" ht="15" customHeight="1">
      <c r="A695" s="221"/>
      <c r="B695" s="39" t="s">
        <v>232</v>
      </c>
      <c r="C695" s="45">
        <v>0</v>
      </c>
      <c r="D695" s="46">
        <v>0</v>
      </c>
      <c r="E695" s="47">
        <v>0</v>
      </c>
      <c r="F695" s="48">
        <v>0</v>
      </c>
      <c r="G695"/>
    </row>
    <row r="696" spans="1:7" ht="15" customHeight="1">
      <c r="A696" s="221"/>
      <c r="B696" s="39" t="s">
        <v>233</v>
      </c>
      <c r="C696" s="45">
        <v>1</v>
      </c>
      <c r="D696" s="46">
        <v>0.111</v>
      </c>
      <c r="E696" s="47">
        <v>0</v>
      </c>
      <c r="F696" s="48">
        <v>0</v>
      </c>
      <c r="G696"/>
    </row>
    <row r="697" spans="1:7" ht="15" customHeight="1">
      <c r="A697" s="222"/>
      <c r="B697" s="128" t="s">
        <v>352</v>
      </c>
      <c r="C697" s="49">
        <v>1</v>
      </c>
      <c r="D697" s="50">
        <v>0.111</v>
      </c>
      <c r="E697" s="51">
        <v>0</v>
      </c>
      <c r="F697" s="52">
        <v>0</v>
      </c>
      <c r="G697"/>
    </row>
    <row r="698" spans="1:7">
      <c r="A698" s="205" t="s">
        <v>475</v>
      </c>
      <c r="B698" s="206"/>
      <c r="C698" s="206"/>
      <c r="D698" s="206"/>
      <c r="E698" s="206"/>
      <c r="F698" s="207"/>
      <c r="G698"/>
    </row>
    <row r="699" spans="1:7" ht="15" customHeight="1">
      <c r="A699" s="212" t="s">
        <v>273</v>
      </c>
      <c r="B699" s="57" t="s">
        <v>236</v>
      </c>
      <c r="C699" s="41">
        <v>0</v>
      </c>
      <c r="D699" s="42">
        <v>0</v>
      </c>
      <c r="E699" s="43">
        <v>0</v>
      </c>
      <c r="F699" s="44">
        <v>0</v>
      </c>
      <c r="G699"/>
    </row>
    <row r="700" spans="1:7" ht="15" customHeight="1">
      <c r="A700" s="221"/>
      <c r="B700" s="39" t="s">
        <v>237</v>
      </c>
      <c r="C700" s="45">
        <v>0</v>
      </c>
      <c r="D700" s="46">
        <v>0</v>
      </c>
      <c r="E700" s="47">
        <v>1</v>
      </c>
      <c r="F700" s="48">
        <v>1.6E-2</v>
      </c>
      <c r="G700"/>
    </row>
    <row r="701" spans="1:7" ht="15" customHeight="1">
      <c r="A701" s="221"/>
      <c r="B701" s="39" t="s">
        <v>238</v>
      </c>
      <c r="C701" s="45">
        <v>2</v>
      </c>
      <c r="D701" s="46">
        <v>0.222</v>
      </c>
      <c r="E701" s="47">
        <v>2</v>
      </c>
      <c r="F701" s="48">
        <v>3.2000000000000001E-2</v>
      </c>
      <c r="G701"/>
    </row>
    <row r="702" spans="1:7" ht="15" customHeight="1">
      <c r="A702" s="221"/>
      <c r="B702" s="39" t="s">
        <v>239</v>
      </c>
      <c r="C702" s="45">
        <v>0</v>
      </c>
      <c r="D702" s="46">
        <v>0</v>
      </c>
      <c r="E702" s="47">
        <v>0</v>
      </c>
      <c r="F702" s="48">
        <v>0</v>
      </c>
      <c r="G702"/>
    </row>
    <row r="703" spans="1:7" ht="15" customHeight="1">
      <c r="A703" s="221"/>
      <c r="B703" s="39" t="s">
        <v>240</v>
      </c>
      <c r="C703" s="45">
        <v>0</v>
      </c>
      <c r="D703" s="46">
        <v>0</v>
      </c>
      <c r="E703" s="47">
        <v>2</v>
      </c>
      <c r="F703" s="48">
        <v>3.2000000000000001E-2</v>
      </c>
      <c r="G703"/>
    </row>
    <row r="704" spans="1:7" ht="15" customHeight="1">
      <c r="A704" s="222"/>
      <c r="B704" s="128" t="s">
        <v>351</v>
      </c>
      <c r="C704" s="49">
        <v>0</v>
      </c>
      <c r="D704" s="50">
        <v>0</v>
      </c>
      <c r="E704" s="51">
        <v>2</v>
      </c>
      <c r="F704" s="52">
        <v>3.2000000000000001E-2</v>
      </c>
      <c r="G704"/>
    </row>
    <row r="705" spans="1:7" ht="15" customHeight="1">
      <c r="A705" s="292" t="s">
        <v>274</v>
      </c>
      <c r="B705" s="40" t="s">
        <v>241</v>
      </c>
      <c r="C705" s="53">
        <v>0</v>
      </c>
      <c r="D705" s="54">
        <v>0</v>
      </c>
      <c r="E705" s="55">
        <v>0</v>
      </c>
      <c r="F705" s="56">
        <v>0</v>
      </c>
      <c r="G705"/>
    </row>
    <row r="706" spans="1:7" ht="46" customHeight="1">
      <c r="A706" s="293"/>
      <c r="B706" s="129" t="s">
        <v>340</v>
      </c>
      <c r="C706" s="45">
        <v>0</v>
      </c>
      <c r="D706" s="46">
        <v>0</v>
      </c>
      <c r="E706" s="47">
        <v>0</v>
      </c>
      <c r="F706" s="48">
        <v>0</v>
      </c>
      <c r="G706"/>
    </row>
    <row r="707" spans="1:7" ht="45" customHeight="1">
      <c r="A707" s="293"/>
      <c r="B707" s="129" t="s">
        <v>341</v>
      </c>
      <c r="C707" s="45">
        <v>1</v>
      </c>
      <c r="D707" s="46">
        <v>0.111</v>
      </c>
      <c r="E707" s="47">
        <v>3</v>
      </c>
      <c r="F707" s="48">
        <v>4.8000000000000001E-2</v>
      </c>
      <c r="G707"/>
    </row>
    <row r="708" spans="1:7" ht="15" customHeight="1">
      <c r="A708" s="293"/>
      <c r="B708" s="129" t="s">
        <v>242</v>
      </c>
      <c r="C708" s="45">
        <v>0</v>
      </c>
      <c r="D708" s="46">
        <v>0</v>
      </c>
      <c r="E708" s="47">
        <v>0</v>
      </c>
      <c r="F708" s="48">
        <v>0</v>
      </c>
      <c r="G708"/>
    </row>
    <row r="709" spans="1:7" ht="15" customHeight="1">
      <c r="A709" s="293"/>
      <c r="B709" s="39" t="s">
        <v>243</v>
      </c>
      <c r="C709" s="45">
        <v>0</v>
      </c>
      <c r="D709" s="46">
        <v>0</v>
      </c>
      <c r="E709" s="47">
        <v>1</v>
      </c>
      <c r="F709" s="48">
        <v>1.6E-2</v>
      </c>
      <c r="G709"/>
    </row>
    <row r="710" spans="1:7" ht="15" customHeight="1">
      <c r="A710" s="293"/>
      <c r="B710" s="39" t="s">
        <v>244</v>
      </c>
      <c r="C710" s="45">
        <v>0</v>
      </c>
      <c r="D710" s="46">
        <v>0</v>
      </c>
      <c r="E710" s="47">
        <v>0</v>
      </c>
      <c r="F710" s="48">
        <v>0</v>
      </c>
      <c r="G710"/>
    </row>
    <row r="711" spans="1:7" ht="15" customHeight="1">
      <c r="A711" s="293"/>
      <c r="B711" s="128" t="s">
        <v>342</v>
      </c>
      <c r="C711" s="49">
        <v>0</v>
      </c>
      <c r="D711" s="50">
        <v>0</v>
      </c>
      <c r="E711" s="51">
        <v>1</v>
      </c>
      <c r="F711" s="52">
        <v>1.6E-2</v>
      </c>
      <c r="G711"/>
    </row>
    <row r="712" spans="1:7" ht="15" customHeight="1">
      <c r="A712" s="212" t="s">
        <v>275</v>
      </c>
      <c r="B712" s="57" t="s">
        <v>245</v>
      </c>
      <c r="C712" s="41">
        <v>0</v>
      </c>
      <c r="D712" s="42">
        <v>0</v>
      </c>
      <c r="E712" s="43">
        <v>0</v>
      </c>
      <c r="F712" s="44">
        <v>0</v>
      </c>
      <c r="G712"/>
    </row>
    <row r="713" spans="1:7" ht="15" customHeight="1">
      <c r="A713" s="221"/>
      <c r="B713" s="39" t="s">
        <v>246</v>
      </c>
      <c r="C713" s="45">
        <v>0</v>
      </c>
      <c r="D713" s="46">
        <v>0</v>
      </c>
      <c r="E713" s="47">
        <v>0</v>
      </c>
      <c r="F713" s="48">
        <v>0</v>
      </c>
      <c r="G713"/>
    </row>
    <row r="714" spans="1:7" ht="15" customHeight="1">
      <c r="A714" s="221"/>
      <c r="B714" s="39" t="s">
        <v>247</v>
      </c>
      <c r="C714" s="45">
        <v>0</v>
      </c>
      <c r="D714" s="46">
        <v>0</v>
      </c>
      <c r="E714" s="47">
        <v>0</v>
      </c>
      <c r="F714" s="48">
        <v>0</v>
      </c>
      <c r="G714"/>
    </row>
    <row r="715" spans="1:7" ht="15" customHeight="1">
      <c r="A715" s="221"/>
      <c r="B715" s="39" t="s">
        <v>248</v>
      </c>
      <c r="C715" s="45">
        <v>0</v>
      </c>
      <c r="D715" s="46">
        <v>0</v>
      </c>
      <c r="E715" s="47">
        <v>2</v>
      </c>
      <c r="F715" s="48">
        <v>3.2000000000000001E-2</v>
      </c>
      <c r="G715"/>
    </row>
    <row r="716" spans="1:7" ht="15" customHeight="1">
      <c r="A716" s="221"/>
      <c r="B716" s="39" t="s">
        <v>249</v>
      </c>
      <c r="C716" s="45">
        <v>0</v>
      </c>
      <c r="D716" s="46">
        <v>0</v>
      </c>
      <c r="E716" s="47">
        <v>0</v>
      </c>
      <c r="F716" s="48">
        <v>0</v>
      </c>
      <c r="G716"/>
    </row>
    <row r="717" spans="1:7" ht="15" customHeight="1">
      <c r="A717" s="221"/>
      <c r="B717" s="39" t="s">
        <v>250</v>
      </c>
      <c r="C717" s="45">
        <v>0</v>
      </c>
      <c r="D717" s="46">
        <v>0</v>
      </c>
      <c r="E717" s="47">
        <v>0</v>
      </c>
      <c r="F717" s="48">
        <v>0</v>
      </c>
      <c r="G717"/>
    </row>
    <row r="718" spans="1:7" ht="15" customHeight="1">
      <c r="A718" s="221"/>
      <c r="B718" s="39" t="s">
        <v>251</v>
      </c>
      <c r="C718" s="45">
        <v>0</v>
      </c>
      <c r="D718" s="46">
        <v>0</v>
      </c>
      <c r="E718" s="47">
        <v>1</v>
      </c>
      <c r="F718" s="48">
        <v>1.6E-2</v>
      </c>
      <c r="G718"/>
    </row>
    <row r="719" spans="1:7" ht="15" customHeight="1">
      <c r="A719" s="221"/>
      <c r="B719" s="39" t="s">
        <v>252</v>
      </c>
      <c r="C719" s="45">
        <v>0</v>
      </c>
      <c r="D719" s="46">
        <v>0</v>
      </c>
      <c r="E719" s="47">
        <v>0</v>
      </c>
      <c r="F719" s="48">
        <v>0</v>
      </c>
      <c r="G719"/>
    </row>
    <row r="720" spans="1:7" ht="15" customHeight="1">
      <c r="A720" s="221"/>
      <c r="B720" s="39" t="s">
        <v>253</v>
      </c>
      <c r="C720" s="45">
        <v>0</v>
      </c>
      <c r="D720" s="46">
        <v>0</v>
      </c>
      <c r="E720" s="47">
        <v>0</v>
      </c>
      <c r="F720" s="48">
        <v>0</v>
      </c>
      <c r="G720"/>
    </row>
    <row r="721" spans="1:7" ht="15" customHeight="1">
      <c r="A721" s="222"/>
      <c r="B721" s="128" t="s">
        <v>343</v>
      </c>
      <c r="C721" s="49">
        <v>0</v>
      </c>
      <c r="D721" s="50">
        <v>0</v>
      </c>
      <c r="E721" s="51">
        <v>2</v>
      </c>
      <c r="F721" s="52">
        <v>3.2000000000000001E-2</v>
      </c>
      <c r="G721"/>
    </row>
    <row r="722" spans="1:7" ht="15" customHeight="1">
      <c r="A722" s="230" t="s">
        <v>276</v>
      </c>
      <c r="B722" s="176" t="s">
        <v>254</v>
      </c>
      <c r="C722" s="177">
        <v>0</v>
      </c>
      <c r="D722" s="178">
        <v>0</v>
      </c>
      <c r="E722" s="179">
        <v>0</v>
      </c>
      <c r="F722" s="180">
        <v>0</v>
      </c>
      <c r="G722"/>
    </row>
    <row r="723" spans="1:7" ht="15" customHeight="1">
      <c r="A723" s="231"/>
      <c r="B723" s="58" t="s">
        <v>255</v>
      </c>
      <c r="C723" s="59">
        <v>0</v>
      </c>
      <c r="D723" s="60">
        <v>0</v>
      </c>
      <c r="E723" s="61">
        <v>0</v>
      </c>
      <c r="F723" s="62">
        <v>0</v>
      </c>
      <c r="G723"/>
    </row>
    <row r="724" spans="1:7" ht="15" customHeight="1">
      <c r="A724" s="231"/>
      <c r="B724" s="58" t="s">
        <v>256</v>
      </c>
      <c r="C724" s="59">
        <v>0</v>
      </c>
      <c r="D724" s="60">
        <v>0</v>
      </c>
      <c r="E724" s="61">
        <v>1</v>
      </c>
      <c r="F724" s="62">
        <v>1.6E-2</v>
      </c>
      <c r="G724"/>
    </row>
    <row r="725" spans="1:7" ht="15" customHeight="1">
      <c r="A725" s="231"/>
      <c r="B725" s="58" t="s">
        <v>257</v>
      </c>
      <c r="C725" s="59">
        <v>0</v>
      </c>
      <c r="D725" s="60">
        <v>0</v>
      </c>
      <c r="E725" s="61">
        <v>0</v>
      </c>
      <c r="F725" s="62">
        <v>0</v>
      </c>
      <c r="G725"/>
    </row>
    <row r="726" spans="1:7" ht="15" customHeight="1">
      <c r="A726" s="231"/>
      <c r="B726" s="58" t="s">
        <v>258</v>
      </c>
      <c r="C726" s="59">
        <v>0</v>
      </c>
      <c r="D726" s="60">
        <v>0</v>
      </c>
      <c r="E726" s="61">
        <v>0</v>
      </c>
      <c r="F726" s="62">
        <v>0</v>
      </c>
      <c r="G726"/>
    </row>
    <row r="727" spans="1:7" ht="15" customHeight="1">
      <c r="A727" s="231"/>
      <c r="B727" s="58" t="s">
        <v>259</v>
      </c>
      <c r="C727" s="59">
        <v>0</v>
      </c>
      <c r="D727" s="60">
        <v>0</v>
      </c>
      <c r="E727" s="61">
        <v>1</v>
      </c>
      <c r="F727" s="62">
        <v>1.6E-2</v>
      </c>
      <c r="G727"/>
    </row>
    <row r="728" spans="1:7" ht="15" customHeight="1">
      <c r="A728" s="231"/>
      <c r="B728" s="58" t="s">
        <v>260</v>
      </c>
      <c r="C728" s="59">
        <v>0</v>
      </c>
      <c r="D728" s="60">
        <v>0</v>
      </c>
      <c r="E728" s="61">
        <v>1</v>
      </c>
      <c r="F728" s="62">
        <v>1.6E-2</v>
      </c>
      <c r="G728"/>
    </row>
    <row r="729" spans="1:7" ht="15" customHeight="1">
      <c r="A729" s="231"/>
      <c r="B729" s="58" t="s">
        <v>261</v>
      </c>
      <c r="C729" s="59">
        <v>0</v>
      </c>
      <c r="D729" s="60">
        <v>0</v>
      </c>
      <c r="E729" s="61">
        <v>1</v>
      </c>
      <c r="F729" s="62">
        <v>1.6E-2</v>
      </c>
      <c r="G729"/>
    </row>
    <row r="730" spans="1:7" ht="15" customHeight="1">
      <c r="A730" s="231"/>
      <c r="B730" s="58" t="s">
        <v>138</v>
      </c>
      <c r="C730" s="59">
        <v>1</v>
      </c>
      <c r="D730" s="60">
        <v>0.111</v>
      </c>
      <c r="E730" s="61">
        <v>0</v>
      </c>
      <c r="F730" s="62">
        <v>0</v>
      </c>
      <c r="G730"/>
    </row>
    <row r="731" spans="1:7" ht="15" customHeight="1">
      <c r="A731" s="253"/>
      <c r="B731" s="63" t="s">
        <v>344</v>
      </c>
      <c r="C731" s="64">
        <v>0</v>
      </c>
      <c r="D731" s="65">
        <v>0</v>
      </c>
      <c r="E731" s="66">
        <v>1</v>
      </c>
      <c r="F731" s="67">
        <v>1.6E-2</v>
      </c>
      <c r="G731"/>
    </row>
    <row r="732" spans="1:7">
      <c r="A732" s="205" t="s">
        <v>475</v>
      </c>
      <c r="B732" s="206"/>
      <c r="C732" s="206"/>
      <c r="D732" s="206"/>
      <c r="E732" s="206"/>
      <c r="F732" s="207"/>
      <c r="G732"/>
    </row>
    <row r="733" spans="1:7" ht="15" customHeight="1">
      <c r="A733" s="237" t="s">
        <v>294</v>
      </c>
      <c r="B733" s="58" t="s">
        <v>92</v>
      </c>
      <c r="C733" s="59">
        <v>0</v>
      </c>
      <c r="D733" s="60">
        <v>0</v>
      </c>
      <c r="E733" s="61">
        <v>0</v>
      </c>
      <c r="F733" s="62">
        <v>0</v>
      </c>
      <c r="G733"/>
    </row>
    <row r="734" spans="1:7" ht="15" customHeight="1">
      <c r="A734" s="238"/>
      <c r="B734" s="58" t="s">
        <v>262</v>
      </c>
      <c r="C734" s="59">
        <v>0</v>
      </c>
      <c r="D734" s="60">
        <v>0</v>
      </c>
      <c r="E734" s="61">
        <v>3</v>
      </c>
      <c r="F734" s="62">
        <v>4.8000000000000001E-2</v>
      </c>
      <c r="G734"/>
    </row>
    <row r="735" spans="1:7" ht="15" customHeight="1">
      <c r="A735" s="238"/>
      <c r="B735" s="58" t="s">
        <v>263</v>
      </c>
      <c r="C735" s="59">
        <v>0</v>
      </c>
      <c r="D735" s="60">
        <v>0</v>
      </c>
      <c r="E735" s="61">
        <v>2</v>
      </c>
      <c r="F735" s="62">
        <v>3.2000000000000001E-2</v>
      </c>
      <c r="G735"/>
    </row>
    <row r="736" spans="1:7" ht="15" customHeight="1">
      <c r="A736" s="238"/>
      <c r="B736" s="58" t="s">
        <v>264</v>
      </c>
      <c r="C736" s="59">
        <v>0</v>
      </c>
      <c r="D736" s="60">
        <v>0</v>
      </c>
      <c r="E736" s="61">
        <v>0</v>
      </c>
      <c r="F736" s="62">
        <v>0</v>
      </c>
      <c r="G736"/>
    </row>
    <row r="737" spans="1:7" ht="15" customHeight="1">
      <c r="A737" s="238"/>
      <c r="B737" s="58" t="s">
        <v>265</v>
      </c>
      <c r="C737" s="59">
        <v>0</v>
      </c>
      <c r="D737" s="60">
        <v>0</v>
      </c>
      <c r="E737" s="61">
        <v>4</v>
      </c>
      <c r="F737" s="62">
        <v>6.3E-2</v>
      </c>
      <c r="G737"/>
    </row>
    <row r="738" spans="1:7" ht="15" customHeight="1">
      <c r="A738" s="238"/>
      <c r="B738" s="58" t="s">
        <v>266</v>
      </c>
      <c r="C738" s="59">
        <v>0</v>
      </c>
      <c r="D738" s="60">
        <v>0</v>
      </c>
      <c r="E738" s="61">
        <v>0</v>
      </c>
      <c r="F738" s="62">
        <v>0</v>
      </c>
      <c r="G738"/>
    </row>
    <row r="739" spans="1:7" ht="15" customHeight="1">
      <c r="A739" s="238"/>
      <c r="B739" s="58" t="s">
        <v>267</v>
      </c>
      <c r="C739" s="59">
        <v>0</v>
      </c>
      <c r="D739" s="60">
        <v>0</v>
      </c>
      <c r="E739" s="61">
        <v>0</v>
      </c>
      <c r="F739" s="62">
        <v>0</v>
      </c>
      <c r="G739"/>
    </row>
    <row r="740" spans="1:7" ht="15" customHeight="1">
      <c r="A740" s="238"/>
      <c r="B740" s="58" t="s">
        <v>268</v>
      </c>
      <c r="C740" s="59">
        <v>0</v>
      </c>
      <c r="D740" s="60">
        <v>0</v>
      </c>
      <c r="E740" s="61">
        <v>2</v>
      </c>
      <c r="F740" s="62">
        <v>3.2000000000000001E-2</v>
      </c>
      <c r="G740"/>
    </row>
    <row r="741" spans="1:7" ht="15" customHeight="1">
      <c r="A741" s="238"/>
      <c r="B741" s="58" t="s">
        <v>269</v>
      </c>
      <c r="C741" s="59">
        <v>0</v>
      </c>
      <c r="D741" s="60">
        <v>0</v>
      </c>
      <c r="E741" s="61">
        <v>0</v>
      </c>
      <c r="F741" s="62">
        <v>0</v>
      </c>
      <c r="G741"/>
    </row>
    <row r="742" spans="1:7" ht="15" customHeight="1">
      <c r="A742" s="238"/>
      <c r="B742" s="58" t="s">
        <v>270</v>
      </c>
      <c r="C742" s="59">
        <v>0</v>
      </c>
      <c r="D742" s="60">
        <v>0</v>
      </c>
      <c r="E742" s="61">
        <v>0</v>
      </c>
      <c r="F742" s="62">
        <v>0</v>
      </c>
      <c r="G742"/>
    </row>
    <row r="743" spans="1:7" ht="15" customHeight="1">
      <c r="A743" s="238"/>
      <c r="B743" s="58" t="s">
        <v>271</v>
      </c>
      <c r="C743" s="59">
        <v>0</v>
      </c>
      <c r="D743" s="60">
        <v>0</v>
      </c>
      <c r="E743" s="61">
        <v>0</v>
      </c>
      <c r="F743" s="62">
        <v>0</v>
      </c>
      <c r="G743"/>
    </row>
    <row r="744" spans="1:7" ht="15" customHeight="1">
      <c r="A744" s="238"/>
      <c r="B744" s="58" t="s">
        <v>272</v>
      </c>
      <c r="C744" s="59">
        <v>0</v>
      </c>
      <c r="D744" s="60">
        <v>0</v>
      </c>
      <c r="E744" s="61">
        <v>1</v>
      </c>
      <c r="F744" s="62">
        <v>1.6E-2</v>
      </c>
      <c r="G744"/>
    </row>
    <row r="745" spans="1:7" ht="32" customHeight="1">
      <c r="A745" s="238"/>
      <c r="B745" s="68" t="s">
        <v>345</v>
      </c>
      <c r="C745" s="69">
        <v>0</v>
      </c>
      <c r="D745" s="70">
        <v>0</v>
      </c>
      <c r="E745" s="71">
        <v>2</v>
      </c>
      <c r="F745" s="72">
        <v>3.2000000000000001E-2</v>
      </c>
      <c r="G745"/>
    </row>
    <row r="746" spans="1:7" ht="15" customHeight="1">
      <c r="A746" s="238" t="s">
        <v>295</v>
      </c>
      <c r="B746" s="58" t="s">
        <v>277</v>
      </c>
      <c r="C746" s="59">
        <v>0</v>
      </c>
      <c r="D746" s="60">
        <v>0</v>
      </c>
      <c r="E746" s="61">
        <v>0</v>
      </c>
      <c r="F746" s="62">
        <v>0</v>
      </c>
      <c r="G746"/>
    </row>
    <row r="747" spans="1:7" ht="15" customHeight="1">
      <c r="A747" s="238"/>
      <c r="B747" s="58" t="s">
        <v>278</v>
      </c>
      <c r="C747" s="59">
        <v>1</v>
      </c>
      <c r="D747" s="60">
        <v>0.111</v>
      </c>
      <c r="E747" s="61">
        <v>0</v>
      </c>
      <c r="F747" s="62">
        <v>0</v>
      </c>
      <c r="G747"/>
    </row>
    <row r="748" spans="1:7" ht="15" customHeight="1">
      <c r="A748" s="238"/>
      <c r="B748" s="58" t="s">
        <v>279</v>
      </c>
      <c r="C748" s="59">
        <v>0</v>
      </c>
      <c r="D748" s="60">
        <v>0</v>
      </c>
      <c r="E748" s="61">
        <v>1</v>
      </c>
      <c r="F748" s="62">
        <v>1.6E-2</v>
      </c>
      <c r="G748"/>
    </row>
    <row r="749" spans="1:7" ht="15" customHeight="1">
      <c r="A749" s="239"/>
      <c r="B749" s="63" t="s">
        <v>346</v>
      </c>
      <c r="C749" s="64">
        <v>0</v>
      </c>
      <c r="D749" s="65">
        <v>0</v>
      </c>
      <c r="E749" s="66">
        <v>0</v>
      </c>
      <c r="F749" s="67">
        <v>0</v>
      </c>
      <c r="G749"/>
    </row>
    <row r="750" spans="1:7" ht="15" customHeight="1">
      <c r="A750" s="240" t="s">
        <v>296</v>
      </c>
      <c r="B750" s="58" t="s">
        <v>280</v>
      </c>
      <c r="C750" s="59">
        <v>1</v>
      </c>
      <c r="D750" s="60">
        <v>0.111</v>
      </c>
      <c r="E750" s="61">
        <v>0</v>
      </c>
      <c r="F750" s="62">
        <v>0</v>
      </c>
      <c r="G750"/>
    </row>
    <row r="751" spans="1:7" ht="15" customHeight="1">
      <c r="A751" s="231"/>
      <c r="B751" s="58" t="s">
        <v>281</v>
      </c>
      <c r="C751" s="59">
        <v>0</v>
      </c>
      <c r="D751" s="60">
        <v>0</v>
      </c>
      <c r="E751" s="61">
        <v>0</v>
      </c>
      <c r="F751" s="62">
        <v>0</v>
      </c>
      <c r="G751"/>
    </row>
    <row r="752" spans="1:7" ht="15" customHeight="1">
      <c r="A752" s="232"/>
      <c r="B752" s="63" t="s">
        <v>347</v>
      </c>
      <c r="C752" s="64">
        <v>0</v>
      </c>
      <c r="D752" s="65">
        <v>0</v>
      </c>
      <c r="E752" s="66">
        <v>0</v>
      </c>
      <c r="F752" s="67">
        <v>0</v>
      </c>
      <c r="G752"/>
    </row>
    <row r="753" spans="1:7" ht="15" customHeight="1">
      <c r="A753" s="240" t="s">
        <v>297</v>
      </c>
      <c r="B753" s="58" t="s">
        <v>282</v>
      </c>
      <c r="C753" s="59">
        <v>1</v>
      </c>
      <c r="D753" s="60">
        <v>0.111</v>
      </c>
      <c r="E753" s="61">
        <v>1</v>
      </c>
      <c r="F753" s="62">
        <v>1.6E-2</v>
      </c>
      <c r="G753"/>
    </row>
    <row r="754" spans="1:7" ht="15" customHeight="1">
      <c r="A754" s="231"/>
      <c r="B754" s="58" t="s">
        <v>283</v>
      </c>
      <c r="C754" s="59">
        <v>0</v>
      </c>
      <c r="D754" s="60">
        <v>0</v>
      </c>
      <c r="E754" s="61">
        <v>2</v>
      </c>
      <c r="F754" s="62">
        <v>3.2000000000000001E-2</v>
      </c>
      <c r="G754"/>
    </row>
    <row r="755" spans="1:7" ht="15" customHeight="1">
      <c r="A755" s="231"/>
      <c r="B755" s="58" t="s">
        <v>284</v>
      </c>
      <c r="C755" s="59">
        <v>0</v>
      </c>
      <c r="D755" s="60">
        <v>0</v>
      </c>
      <c r="E755" s="61">
        <v>0</v>
      </c>
      <c r="F755" s="62">
        <v>0</v>
      </c>
      <c r="G755"/>
    </row>
    <row r="756" spans="1:7" ht="15" customHeight="1">
      <c r="A756" s="231"/>
      <c r="B756" s="58" t="s">
        <v>285</v>
      </c>
      <c r="C756" s="59">
        <v>0</v>
      </c>
      <c r="D756" s="60">
        <v>0</v>
      </c>
      <c r="E756" s="61">
        <v>0</v>
      </c>
      <c r="F756" s="62">
        <v>0</v>
      </c>
      <c r="G756"/>
    </row>
    <row r="757" spans="1:7" ht="15" customHeight="1">
      <c r="A757" s="231"/>
      <c r="B757" s="58" t="s">
        <v>286</v>
      </c>
      <c r="C757" s="59">
        <v>0</v>
      </c>
      <c r="D757" s="60">
        <v>0</v>
      </c>
      <c r="E757" s="61">
        <v>3</v>
      </c>
      <c r="F757" s="62">
        <v>4.8000000000000001E-2</v>
      </c>
      <c r="G757"/>
    </row>
    <row r="758" spans="1:7" ht="32" customHeight="1">
      <c r="A758" s="253"/>
      <c r="B758" s="63" t="s">
        <v>348</v>
      </c>
      <c r="C758" s="64">
        <v>0</v>
      </c>
      <c r="D758" s="65">
        <v>0</v>
      </c>
      <c r="E758" s="66">
        <v>1</v>
      </c>
      <c r="F758" s="67">
        <v>1.6E-2</v>
      </c>
      <c r="G758"/>
    </row>
    <row r="759" spans="1:7" ht="15" customHeight="1">
      <c r="A759" s="230" t="s">
        <v>298</v>
      </c>
      <c r="B759" s="58" t="s">
        <v>287</v>
      </c>
      <c r="C759" s="59">
        <v>0</v>
      </c>
      <c r="D759" s="60">
        <v>0</v>
      </c>
      <c r="E759" s="61">
        <v>0</v>
      </c>
      <c r="F759" s="62">
        <v>0</v>
      </c>
      <c r="G759"/>
    </row>
    <row r="760" spans="1:7" ht="15" customHeight="1">
      <c r="A760" s="231"/>
      <c r="B760" s="58" t="s">
        <v>288</v>
      </c>
      <c r="C760" s="59">
        <v>0</v>
      </c>
      <c r="D760" s="60">
        <v>0</v>
      </c>
      <c r="E760" s="61">
        <v>2</v>
      </c>
      <c r="F760" s="62">
        <v>3.2000000000000001E-2</v>
      </c>
      <c r="G760"/>
    </row>
    <row r="761" spans="1:7" ht="15" customHeight="1">
      <c r="A761" s="231"/>
      <c r="B761" s="58" t="s">
        <v>289</v>
      </c>
      <c r="C761" s="59">
        <v>0</v>
      </c>
      <c r="D761" s="60">
        <v>0</v>
      </c>
      <c r="E761" s="61">
        <v>1</v>
      </c>
      <c r="F761" s="62">
        <v>1.6E-2</v>
      </c>
      <c r="G761"/>
    </row>
    <row r="762" spans="1:7" ht="15" customHeight="1">
      <c r="A762" s="231"/>
      <c r="B762" s="58" t="s">
        <v>290</v>
      </c>
      <c r="C762" s="59">
        <v>0</v>
      </c>
      <c r="D762" s="60">
        <v>0</v>
      </c>
      <c r="E762" s="61">
        <v>0</v>
      </c>
      <c r="F762" s="62">
        <v>0</v>
      </c>
      <c r="G762"/>
    </row>
    <row r="763" spans="1:7" ht="15" customHeight="1">
      <c r="A763" s="231"/>
      <c r="B763" s="58" t="s">
        <v>291</v>
      </c>
      <c r="C763" s="59">
        <v>0</v>
      </c>
      <c r="D763" s="60">
        <v>0</v>
      </c>
      <c r="E763" s="61">
        <v>0</v>
      </c>
      <c r="F763" s="62">
        <v>0</v>
      </c>
      <c r="G763"/>
    </row>
    <row r="764" spans="1:7" ht="16" customHeight="1">
      <c r="A764" s="232"/>
      <c r="B764" s="63" t="s">
        <v>349</v>
      </c>
      <c r="C764" s="64">
        <v>0</v>
      </c>
      <c r="D764" s="65">
        <v>0</v>
      </c>
      <c r="E764" s="66">
        <v>1</v>
      </c>
      <c r="F764" s="67">
        <v>1.6E-2</v>
      </c>
      <c r="G764"/>
    </row>
    <row r="765" spans="1:7" ht="15" customHeight="1">
      <c r="A765" s="233" t="s">
        <v>293</v>
      </c>
      <c r="B765" s="234"/>
      <c r="C765" s="107">
        <v>0</v>
      </c>
      <c r="D765" s="108">
        <v>0</v>
      </c>
      <c r="E765" s="109">
        <v>6</v>
      </c>
      <c r="F765" s="110">
        <v>9.5000000000000001E-2</v>
      </c>
      <c r="G765"/>
    </row>
    <row r="766" spans="1:7" ht="15" customHeight="1">
      <c r="A766" s="235" t="s">
        <v>0</v>
      </c>
      <c r="B766" s="236"/>
      <c r="C766" s="111">
        <v>9</v>
      </c>
      <c r="D766" s="112">
        <v>1</v>
      </c>
      <c r="E766" s="113">
        <v>63</v>
      </c>
      <c r="F766" s="114">
        <v>1</v>
      </c>
      <c r="G766"/>
    </row>
    <row r="767" spans="1:7">
      <c r="A767" s="205" t="s">
        <v>454</v>
      </c>
      <c r="B767" s="206"/>
      <c r="C767" s="206"/>
      <c r="D767" s="206"/>
      <c r="E767" s="206"/>
      <c r="F767" s="207"/>
      <c r="G767"/>
    </row>
    <row r="768" spans="1:7" ht="15" customHeight="1">
      <c r="A768" s="223" t="s">
        <v>234</v>
      </c>
      <c r="B768" s="37" t="s">
        <v>218</v>
      </c>
      <c r="C768" s="41">
        <v>0</v>
      </c>
      <c r="D768" s="42">
        <v>0</v>
      </c>
      <c r="E768" s="43">
        <v>0</v>
      </c>
      <c r="F768" s="44">
        <v>0</v>
      </c>
      <c r="G768"/>
    </row>
    <row r="769" spans="1:7" ht="15" customHeight="1">
      <c r="A769" s="221"/>
      <c r="B769" s="38" t="s">
        <v>219</v>
      </c>
      <c r="C769" s="45">
        <v>0</v>
      </c>
      <c r="D769" s="46">
        <v>0</v>
      </c>
      <c r="E769" s="47">
        <v>1</v>
      </c>
      <c r="F769" s="48">
        <v>1.6E-2</v>
      </c>
      <c r="G769"/>
    </row>
    <row r="770" spans="1:7" ht="15" customHeight="1">
      <c r="A770" s="221"/>
      <c r="B770" s="38" t="s">
        <v>220</v>
      </c>
      <c r="C770" s="45">
        <v>0</v>
      </c>
      <c r="D770" s="46">
        <v>0</v>
      </c>
      <c r="E770" s="47">
        <v>0</v>
      </c>
      <c r="F770" s="48">
        <v>0</v>
      </c>
      <c r="G770"/>
    </row>
    <row r="771" spans="1:7" ht="15" customHeight="1">
      <c r="A771" s="221"/>
      <c r="B771" s="39" t="s">
        <v>221</v>
      </c>
      <c r="C771" s="45">
        <v>0</v>
      </c>
      <c r="D771" s="46">
        <v>0</v>
      </c>
      <c r="E771" s="47">
        <v>0</v>
      </c>
      <c r="F771" s="48">
        <v>0</v>
      </c>
      <c r="G771"/>
    </row>
    <row r="772" spans="1:7" s="11" customFormat="1" ht="15" customHeight="1">
      <c r="A772" s="221"/>
      <c r="B772" s="39" t="s">
        <v>222</v>
      </c>
      <c r="C772" s="45">
        <v>0</v>
      </c>
      <c r="D772" s="46">
        <v>0</v>
      </c>
      <c r="E772" s="47">
        <v>1</v>
      </c>
      <c r="F772" s="48">
        <v>1.6E-2</v>
      </c>
    </row>
    <row r="773" spans="1:7" s="11" customFormat="1" ht="15" customHeight="1">
      <c r="A773" s="221"/>
      <c r="B773" s="39" t="s">
        <v>223</v>
      </c>
      <c r="C773" s="45">
        <v>0</v>
      </c>
      <c r="D773" s="46">
        <v>0</v>
      </c>
      <c r="E773" s="47">
        <v>0</v>
      </c>
      <c r="F773" s="48">
        <v>0</v>
      </c>
    </row>
    <row r="774" spans="1:7" s="11" customFormat="1" ht="15" customHeight="1">
      <c r="A774" s="221"/>
      <c r="B774" s="39" t="s">
        <v>224</v>
      </c>
      <c r="C774" s="45">
        <v>0</v>
      </c>
      <c r="D774" s="46">
        <v>0</v>
      </c>
      <c r="E774" s="47">
        <v>0</v>
      </c>
      <c r="F774" s="48">
        <v>0</v>
      </c>
    </row>
    <row r="775" spans="1:7" s="11" customFormat="1" ht="15" customHeight="1">
      <c r="A775" s="221"/>
      <c r="B775" s="39" t="s">
        <v>225</v>
      </c>
      <c r="C775" s="45">
        <v>0</v>
      </c>
      <c r="D775" s="46">
        <v>0</v>
      </c>
      <c r="E775" s="47">
        <v>1</v>
      </c>
      <c r="F775" s="48">
        <v>1.6E-2</v>
      </c>
    </row>
    <row r="776" spans="1:7" s="11" customFormat="1" ht="15" customHeight="1">
      <c r="A776" s="221"/>
      <c r="B776" s="39" t="s">
        <v>226</v>
      </c>
      <c r="C776" s="45">
        <v>0</v>
      </c>
      <c r="D776" s="46">
        <v>0</v>
      </c>
      <c r="E776" s="47">
        <v>0</v>
      </c>
      <c r="F776" s="48">
        <v>0</v>
      </c>
    </row>
    <row r="777" spans="1:7" s="11" customFormat="1" ht="15" customHeight="1">
      <c r="A777" s="222"/>
      <c r="B777" s="128" t="s">
        <v>392</v>
      </c>
      <c r="C777" s="49">
        <v>0</v>
      </c>
      <c r="D777" s="50">
        <v>0</v>
      </c>
      <c r="E777" s="51">
        <v>2</v>
      </c>
      <c r="F777" s="52">
        <v>3.2000000000000001E-2</v>
      </c>
    </row>
    <row r="778" spans="1:7" s="11" customFormat="1" ht="15" customHeight="1">
      <c r="A778" s="223" t="s">
        <v>235</v>
      </c>
      <c r="B778" s="40" t="s">
        <v>227</v>
      </c>
      <c r="C778" s="53">
        <v>0</v>
      </c>
      <c r="D778" s="54">
        <v>0</v>
      </c>
      <c r="E778" s="55">
        <v>0</v>
      </c>
      <c r="F778" s="56">
        <v>0</v>
      </c>
    </row>
    <row r="779" spans="1:7" s="11" customFormat="1" ht="15" customHeight="1">
      <c r="A779" s="221"/>
      <c r="B779" s="39" t="s">
        <v>228</v>
      </c>
      <c r="C779" s="45">
        <v>0</v>
      </c>
      <c r="D779" s="46">
        <v>0</v>
      </c>
      <c r="E779" s="47">
        <v>0</v>
      </c>
      <c r="F779" s="48">
        <v>0</v>
      </c>
    </row>
    <row r="780" spans="1:7" s="11" customFormat="1" ht="15" customHeight="1">
      <c r="A780" s="221"/>
      <c r="B780" s="39" t="s">
        <v>229</v>
      </c>
      <c r="C780" s="45">
        <v>0</v>
      </c>
      <c r="D780" s="46">
        <v>0</v>
      </c>
      <c r="E780" s="47">
        <v>0</v>
      </c>
      <c r="F780" s="48">
        <v>0</v>
      </c>
    </row>
    <row r="781" spans="1:7" s="11" customFormat="1" ht="15" customHeight="1">
      <c r="A781" s="221"/>
      <c r="B781" s="39" t="s">
        <v>230</v>
      </c>
      <c r="C781" s="45">
        <v>1</v>
      </c>
      <c r="D781" s="46">
        <v>0.125</v>
      </c>
      <c r="E781" s="47">
        <v>1</v>
      </c>
      <c r="F781" s="48">
        <v>1.6E-2</v>
      </c>
    </row>
    <row r="782" spans="1:7" s="11" customFormat="1" ht="15" customHeight="1">
      <c r="A782" s="221"/>
      <c r="B782" s="39" t="s">
        <v>231</v>
      </c>
      <c r="C782" s="45">
        <v>0</v>
      </c>
      <c r="D782" s="46">
        <v>0</v>
      </c>
      <c r="E782" s="47">
        <v>2</v>
      </c>
      <c r="F782" s="48">
        <v>3.2000000000000001E-2</v>
      </c>
    </row>
    <row r="783" spans="1:7" s="11" customFormat="1" ht="15" customHeight="1">
      <c r="A783" s="221"/>
      <c r="B783" s="39" t="s">
        <v>232</v>
      </c>
      <c r="C783" s="45">
        <v>0</v>
      </c>
      <c r="D783" s="46">
        <v>0</v>
      </c>
      <c r="E783" s="47">
        <v>0</v>
      </c>
      <c r="F783" s="48">
        <v>0</v>
      </c>
    </row>
    <row r="784" spans="1:7" s="11" customFormat="1" ht="15" customHeight="1">
      <c r="A784" s="221"/>
      <c r="B784" s="39" t="s">
        <v>233</v>
      </c>
      <c r="C784" s="45">
        <v>0</v>
      </c>
      <c r="D784" s="46">
        <v>0</v>
      </c>
      <c r="E784" s="47">
        <v>1</v>
      </c>
      <c r="F784" s="48">
        <v>1.6E-2</v>
      </c>
    </row>
    <row r="785" spans="1:7" s="11" customFormat="1" ht="15" customHeight="1">
      <c r="A785" s="222"/>
      <c r="B785" s="128" t="s">
        <v>352</v>
      </c>
      <c r="C785" s="49">
        <v>0</v>
      </c>
      <c r="D785" s="50">
        <v>0</v>
      </c>
      <c r="E785" s="51">
        <v>1</v>
      </c>
      <c r="F785" s="52">
        <v>1.6E-2</v>
      </c>
    </row>
    <row r="786" spans="1:7" s="11" customFormat="1" ht="15" customHeight="1">
      <c r="A786" s="223" t="s">
        <v>273</v>
      </c>
      <c r="B786" s="57" t="s">
        <v>236</v>
      </c>
      <c r="C786" s="41">
        <v>0</v>
      </c>
      <c r="D786" s="42">
        <v>0</v>
      </c>
      <c r="E786" s="43">
        <v>0</v>
      </c>
      <c r="F786" s="44">
        <v>0</v>
      </c>
    </row>
    <row r="787" spans="1:7" s="11" customFormat="1" ht="15" customHeight="1">
      <c r="A787" s="221"/>
      <c r="B787" s="39" t="s">
        <v>237</v>
      </c>
      <c r="C787" s="45">
        <v>0</v>
      </c>
      <c r="D787" s="46">
        <v>0</v>
      </c>
      <c r="E787" s="47">
        <v>0</v>
      </c>
      <c r="F787" s="48">
        <v>0</v>
      </c>
    </row>
    <row r="788" spans="1:7" s="11" customFormat="1" ht="15" customHeight="1">
      <c r="A788" s="221"/>
      <c r="B788" s="39" t="s">
        <v>238</v>
      </c>
      <c r="C788" s="45">
        <v>1</v>
      </c>
      <c r="D788" s="46">
        <v>0.125</v>
      </c>
      <c r="E788" s="47">
        <v>0</v>
      </c>
      <c r="F788" s="48">
        <v>0</v>
      </c>
    </row>
    <row r="789" spans="1:7" s="11" customFormat="1" ht="15" customHeight="1">
      <c r="A789" s="221"/>
      <c r="B789" s="39" t="s">
        <v>239</v>
      </c>
      <c r="C789" s="45">
        <v>0</v>
      </c>
      <c r="D789" s="46">
        <v>0</v>
      </c>
      <c r="E789" s="47">
        <v>0</v>
      </c>
      <c r="F789" s="48">
        <v>0</v>
      </c>
    </row>
    <row r="790" spans="1:7" s="11" customFormat="1" ht="15" customHeight="1">
      <c r="A790" s="221"/>
      <c r="B790" s="39" t="s">
        <v>240</v>
      </c>
      <c r="C790" s="45">
        <v>0</v>
      </c>
      <c r="D790" s="46">
        <v>0</v>
      </c>
      <c r="E790" s="47">
        <v>1</v>
      </c>
      <c r="F790" s="48">
        <v>1.6E-2</v>
      </c>
    </row>
    <row r="791" spans="1:7" s="11" customFormat="1" ht="15" customHeight="1">
      <c r="A791" s="222"/>
      <c r="B791" s="128" t="s">
        <v>351</v>
      </c>
      <c r="C791" s="49">
        <v>0</v>
      </c>
      <c r="D791" s="50">
        <v>0</v>
      </c>
      <c r="E791" s="51">
        <v>3</v>
      </c>
      <c r="F791" s="52">
        <v>4.8000000000000001E-2</v>
      </c>
    </row>
    <row r="792" spans="1:7" s="11" customFormat="1" ht="15" customHeight="1">
      <c r="A792" s="221" t="s">
        <v>274</v>
      </c>
      <c r="B792" s="40" t="s">
        <v>241</v>
      </c>
      <c r="C792" s="53">
        <v>0</v>
      </c>
      <c r="D792" s="54">
        <v>0</v>
      </c>
      <c r="E792" s="55">
        <v>0</v>
      </c>
      <c r="F792" s="56">
        <v>0</v>
      </c>
    </row>
    <row r="793" spans="1:7" s="11" customFormat="1" ht="45" customHeight="1">
      <c r="A793" s="221"/>
      <c r="B793" s="129" t="s">
        <v>340</v>
      </c>
      <c r="C793" s="45">
        <v>0</v>
      </c>
      <c r="D793" s="46">
        <v>0</v>
      </c>
      <c r="E793" s="47">
        <v>0</v>
      </c>
      <c r="F793" s="48">
        <v>0</v>
      </c>
    </row>
    <row r="794" spans="1:7" s="11" customFormat="1" ht="45" customHeight="1">
      <c r="A794" s="221"/>
      <c r="B794" s="129" t="s">
        <v>341</v>
      </c>
      <c r="C794" s="45">
        <v>1</v>
      </c>
      <c r="D794" s="46">
        <v>0.125</v>
      </c>
      <c r="E794" s="47">
        <v>3</v>
      </c>
      <c r="F794" s="48">
        <v>4.8000000000000001E-2</v>
      </c>
    </row>
    <row r="795" spans="1:7" s="11" customFormat="1" ht="15" customHeight="1">
      <c r="A795" s="221"/>
      <c r="B795" s="39" t="s">
        <v>242</v>
      </c>
      <c r="C795" s="45">
        <v>0</v>
      </c>
      <c r="D795" s="46">
        <v>0</v>
      </c>
      <c r="E795" s="47">
        <v>0</v>
      </c>
      <c r="F795" s="48">
        <v>0</v>
      </c>
    </row>
    <row r="796" spans="1:7" s="11" customFormat="1" ht="15" customHeight="1">
      <c r="A796" s="221"/>
      <c r="B796" s="39" t="s">
        <v>243</v>
      </c>
      <c r="C796" s="45">
        <v>0</v>
      </c>
      <c r="D796" s="46">
        <v>0</v>
      </c>
      <c r="E796" s="47">
        <v>6</v>
      </c>
      <c r="F796" s="48">
        <v>9.7000000000000003E-2</v>
      </c>
    </row>
    <row r="797" spans="1:7" s="11" customFormat="1" ht="15" customHeight="1">
      <c r="A797" s="221"/>
      <c r="B797" s="39" t="s">
        <v>244</v>
      </c>
      <c r="C797" s="45">
        <v>0</v>
      </c>
      <c r="D797" s="46">
        <v>0</v>
      </c>
      <c r="E797" s="47">
        <v>1</v>
      </c>
      <c r="F797" s="48">
        <v>1.6E-2</v>
      </c>
    </row>
    <row r="798" spans="1:7" s="11" customFormat="1" ht="15" customHeight="1">
      <c r="A798" s="222"/>
      <c r="B798" s="128" t="s">
        <v>342</v>
      </c>
      <c r="C798" s="49">
        <v>0</v>
      </c>
      <c r="D798" s="50">
        <v>0</v>
      </c>
      <c r="E798" s="51">
        <v>0</v>
      </c>
      <c r="F798" s="52">
        <v>0</v>
      </c>
    </row>
    <row r="799" spans="1:7">
      <c r="A799" s="205" t="s">
        <v>476</v>
      </c>
      <c r="B799" s="206"/>
      <c r="C799" s="206"/>
      <c r="D799" s="206"/>
      <c r="E799" s="206"/>
      <c r="F799" s="207"/>
      <c r="G799"/>
    </row>
    <row r="800" spans="1:7" s="11" customFormat="1" ht="15" customHeight="1">
      <c r="A800" s="223" t="s">
        <v>275</v>
      </c>
      <c r="B800" s="57" t="s">
        <v>245</v>
      </c>
      <c r="C800" s="41">
        <v>0</v>
      </c>
      <c r="D800" s="42">
        <v>0</v>
      </c>
      <c r="E800" s="43">
        <v>2</v>
      </c>
      <c r="F800" s="44">
        <v>3.2000000000000001E-2</v>
      </c>
    </row>
    <row r="801" spans="1:6" s="11" customFormat="1" ht="15" customHeight="1">
      <c r="A801" s="221"/>
      <c r="B801" s="39" t="s">
        <v>246</v>
      </c>
      <c r="C801" s="45">
        <v>0</v>
      </c>
      <c r="D801" s="46">
        <v>0</v>
      </c>
      <c r="E801" s="47">
        <v>0</v>
      </c>
      <c r="F801" s="48">
        <v>0</v>
      </c>
    </row>
    <row r="802" spans="1:6" s="11" customFormat="1" ht="15" customHeight="1">
      <c r="A802" s="221"/>
      <c r="B802" s="39" t="s">
        <v>247</v>
      </c>
      <c r="C802" s="45">
        <v>0</v>
      </c>
      <c r="D802" s="46">
        <v>0</v>
      </c>
      <c r="E802" s="47">
        <v>0</v>
      </c>
      <c r="F802" s="48">
        <v>0</v>
      </c>
    </row>
    <row r="803" spans="1:6" s="11" customFormat="1" ht="15" customHeight="1">
      <c r="A803" s="221"/>
      <c r="B803" s="39" t="s">
        <v>248</v>
      </c>
      <c r="C803" s="45">
        <v>0</v>
      </c>
      <c r="D803" s="46">
        <v>0</v>
      </c>
      <c r="E803" s="47">
        <v>2</v>
      </c>
      <c r="F803" s="48">
        <v>3.2000000000000001E-2</v>
      </c>
    </row>
    <row r="804" spans="1:6" s="11" customFormat="1" ht="15" customHeight="1">
      <c r="A804" s="221"/>
      <c r="B804" s="39" t="s">
        <v>249</v>
      </c>
      <c r="C804" s="45">
        <v>0</v>
      </c>
      <c r="D804" s="46">
        <v>0</v>
      </c>
      <c r="E804" s="47">
        <v>0</v>
      </c>
      <c r="F804" s="48">
        <v>0</v>
      </c>
    </row>
    <row r="805" spans="1:6" s="11" customFormat="1" ht="15" customHeight="1">
      <c r="A805" s="221"/>
      <c r="B805" s="39" t="s">
        <v>250</v>
      </c>
      <c r="C805" s="45">
        <v>0</v>
      </c>
      <c r="D805" s="46">
        <v>0</v>
      </c>
      <c r="E805" s="47">
        <v>0</v>
      </c>
      <c r="F805" s="48">
        <v>0</v>
      </c>
    </row>
    <row r="806" spans="1:6" s="11" customFormat="1" ht="15" customHeight="1">
      <c r="A806" s="221"/>
      <c r="B806" s="39" t="s">
        <v>251</v>
      </c>
      <c r="C806" s="45">
        <v>0</v>
      </c>
      <c r="D806" s="46">
        <v>0</v>
      </c>
      <c r="E806" s="47">
        <v>0</v>
      </c>
      <c r="F806" s="48">
        <v>0</v>
      </c>
    </row>
    <row r="807" spans="1:6" s="11" customFormat="1" ht="15" customHeight="1">
      <c r="A807" s="221"/>
      <c r="B807" s="39" t="s">
        <v>252</v>
      </c>
      <c r="C807" s="45">
        <v>0</v>
      </c>
      <c r="D807" s="46">
        <v>0</v>
      </c>
      <c r="E807" s="47">
        <v>1</v>
      </c>
      <c r="F807" s="48">
        <v>1.6E-2</v>
      </c>
    </row>
    <row r="808" spans="1:6" s="11" customFormat="1" ht="15" customHeight="1">
      <c r="A808" s="221"/>
      <c r="B808" s="39" t="s">
        <v>253</v>
      </c>
      <c r="C808" s="45">
        <v>0</v>
      </c>
      <c r="D808" s="46">
        <v>0</v>
      </c>
      <c r="E808" s="47">
        <v>0</v>
      </c>
      <c r="F808" s="48">
        <v>0</v>
      </c>
    </row>
    <row r="809" spans="1:6" s="11" customFormat="1" ht="15" customHeight="1">
      <c r="A809" s="222"/>
      <c r="B809" s="128" t="s">
        <v>343</v>
      </c>
      <c r="C809" s="49">
        <v>0</v>
      </c>
      <c r="D809" s="50">
        <v>0</v>
      </c>
      <c r="E809" s="51">
        <v>0</v>
      </c>
      <c r="F809" s="52">
        <v>0</v>
      </c>
    </row>
    <row r="810" spans="1:6" s="11" customFormat="1" ht="15" customHeight="1">
      <c r="A810" s="230" t="s">
        <v>276</v>
      </c>
      <c r="B810" s="58" t="s">
        <v>254</v>
      </c>
      <c r="C810" s="59">
        <v>0</v>
      </c>
      <c r="D810" s="60">
        <v>0</v>
      </c>
      <c r="E810" s="61">
        <v>0</v>
      </c>
      <c r="F810" s="62">
        <v>0</v>
      </c>
    </row>
    <row r="811" spans="1:6" s="11" customFormat="1" ht="15" customHeight="1">
      <c r="A811" s="231"/>
      <c r="B811" s="58" t="s">
        <v>255</v>
      </c>
      <c r="C811" s="59">
        <v>0</v>
      </c>
      <c r="D811" s="60">
        <v>0</v>
      </c>
      <c r="E811" s="61">
        <v>0</v>
      </c>
      <c r="F811" s="62">
        <v>0</v>
      </c>
    </row>
    <row r="812" spans="1:6" s="11" customFormat="1" ht="15" customHeight="1">
      <c r="A812" s="231"/>
      <c r="B812" s="58" t="s">
        <v>256</v>
      </c>
      <c r="C812" s="59">
        <v>0</v>
      </c>
      <c r="D812" s="60">
        <v>0</v>
      </c>
      <c r="E812" s="61">
        <v>1</v>
      </c>
      <c r="F812" s="62">
        <v>1.6E-2</v>
      </c>
    </row>
    <row r="813" spans="1:6" s="11" customFormat="1" ht="15" customHeight="1">
      <c r="A813" s="231"/>
      <c r="B813" s="58" t="s">
        <v>257</v>
      </c>
      <c r="C813" s="59">
        <v>0</v>
      </c>
      <c r="D813" s="60">
        <v>0</v>
      </c>
      <c r="E813" s="61">
        <v>0</v>
      </c>
      <c r="F813" s="62">
        <v>0</v>
      </c>
    </row>
    <row r="814" spans="1:6" s="11" customFormat="1" ht="15" customHeight="1">
      <c r="A814" s="231"/>
      <c r="B814" s="58" t="s">
        <v>258</v>
      </c>
      <c r="C814" s="59">
        <v>0</v>
      </c>
      <c r="D814" s="60">
        <v>0</v>
      </c>
      <c r="E814" s="61">
        <v>0</v>
      </c>
      <c r="F814" s="62">
        <v>0</v>
      </c>
    </row>
    <row r="815" spans="1:6" s="11" customFormat="1" ht="15" customHeight="1">
      <c r="A815" s="231"/>
      <c r="B815" s="58" t="s">
        <v>259</v>
      </c>
      <c r="C815" s="59">
        <v>0</v>
      </c>
      <c r="D815" s="60">
        <v>0</v>
      </c>
      <c r="E815" s="61">
        <v>4</v>
      </c>
      <c r="F815" s="62">
        <v>6.5000000000000002E-2</v>
      </c>
    </row>
    <row r="816" spans="1:6" s="11" customFormat="1" ht="15" customHeight="1">
      <c r="A816" s="231"/>
      <c r="B816" s="58" t="s">
        <v>260</v>
      </c>
      <c r="C816" s="59">
        <v>0</v>
      </c>
      <c r="D816" s="60">
        <v>0</v>
      </c>
      <c r="E816" s="61">
        <v>0</v>
      </c>
      <c r="F816" s="62">
        <v>0</v>
      </c>
    </row>
    <row r="817" spans="1:6" s="11" customFormat="1" ht="15" customHeight="1">
      <c r="A817" s="231"/>
      <c r="B817" s="58" t="s">
        <v>261</v>
      </c>
      <c r="C817" s="59">
        <v>1</v>
      </c>
      <c r="D817" s="60">
        <v>0.125</v>
      </c>
      <c r="E817" s="61">
        <v>2</v>
      </c>
      <c r="F817" s="62">
        <v>3.2000000000000001E-2</v>
      </c>
    </row>
    <row r="818" spans="1:6" s="11" customFormat="1" ht="15" customHeight="1">
      <c r="A818" s="231"/>
      <c r="B818" s="58" t="s">
        <v>138</v>
      </c>
      <c r="C818" s="59">
        <v>0</v>
      </c>
      <c r="D818" s="60">
        <v>0</v>
      </c>
      <c r="E818" s="61">
        <v>0</v>
      </c>
      <c r="F818" s="62">
        <v>0</v>
      </c>
    </row>
    <row r="819" spans="1:6" s="11" customFormat="1" ht="15" customHeight="1">
      <c r="A819" s="232"/>
      <c r="B819" s="63" t="s">
        <v>344</v>
      </c>
      <c r="C819" s="64">
        <v>0</v>
      </c>
      <c r="D819" s="65">
        <v>0</v>
      </c>
      <c r="E819" s="66">
        <v>1</v>
      </c>
      <c r="F819" s="67">
        <v>1.6E-2</v>
      </c>
    </row>
    <row r="820" spans="1:6" s="11" customFormat="1" ht="15" customHeight="1">
      <c r="A820" s="240" t="s">
        <v>294</v>
      </c>
      <c r="B820" s="58" t="s">
        <v>92</v>
      </c>
      <c r="C820" s="59">
        <v>0</v>
      </c>
      <c r="D820" s="60">
        <v>0</v>
      </c>
      <c r="E820" s="61">
        <v>0</v>
      </c>
      <c r="F820" s="62">
        <v>0</v>
      </c>
    </row>
    <row r="821" spans="1:6" s="11" customFormat="1" ht="15" customHeight="1">
      <c r="A821" s="231"/>
      <c r="B821" s="58" t="s">
        <v>262</v>
      </c>
      <c r="C821" s="59">
        <v>0</v>
      </c>
      <c r="D821" s="60">
        <v>0</v>
      </c>
      <c r="E821" s="61">
        <v>3</v>
      </c>
      <c r="F821" s="62">
        <v>4.8000000000000001E-2</v>
      </c>
    </row>
    <row r="822" spans="1:6" s="11" customFormat="1" ht="15" customHeight="1">
      <c r="A822" s="231"/>
      <c r="B822" s="58" t="s">
        <v>263</v>
      </c>
      <c r="C822" s="59">
        <v>0</v>
      </c>
      <c r="D822" s="60">
        <v>0</v>
      </c>
      <c r="E822" s="61">
        <v>2</v>
      </c>
      <c r="F822" s="62">
        <v>3.2000000000000001E-2</v>
      </c>
    </row>
    <row r="823" spans="1:6" s="11" customFormat="1" ht="15" customHeight="1">
      <c r="A823" s="231"/>
      <c r="B823" s="58" t="s">
        <v>264</v>
      </c>
      <c r="C823" s="59">
        <v>0</v>
      </c>
      <c r="D823" s="60">
        <v>0</v>
      </c>
      <c r="E823" s="61">
        <v>0</v>
      </c>
      <c r="F823" s="62">
        <v>0</v>
      </c>
    </row>
    <row r="824" spans="1:6" s="11" customFormat="1" ht="15" customHeight="1">
      <c r="A824" s="231"/>
      <c r="B824" s="58" t="s">
        <v>265</v>
      </c>
      <c r="C824" s="59">
        <v>0</v>
      </c>
      <c r="D824" s="60">
        <v>0</v>
      </c>
      <c r="E824" s="61">
        <v>2</v>
      </c>
      <c r="F824" s="62">
        <v>3.2000000000000001E-2</v>
      </c>
    </row>
    <row r="825" spans="1:6" s="11" customFormat="1" ht="15" customHeight="1">
      <c r="A825" s="231"/>
      <c r="B825" s="58" t="s">
        <v>266</v>
      </c>
      <c r="C825" s="59">
        <v>0</v>
      </c>
      <c r="D825" s="60">
        <v>0</v>
      </c>
      <c r="E825" s="61">
        <v>0</v>
      </c>
      <c r="F825" s="62">
        <v>0</v>
      </c>
    </row>
    <row r="826" spans="1:6" s="11" customFormat="1" ht="15" customHeight="1">
      <c r="A826" s="231"/>
      <c r="B826" s="58" t="s">
        <v>267</v>
      </c>
      <c r="C826" s="59">
        <v>1</v>
      </c>
      <c r="D826" s="60">
        <v>0.125</v>
      </c>
      <c r="E826" s="61">
        <v>0</v>
      </c>
      <c r="F826" s="62">
        <v>0</v>
      </c>
    </row>
    <row r="827" spans="1:6" s="11" customFormat="1" ht="15" customHeight="1">
      <c r="A827" s="231"/>
      <c r="B827" s="58" t="s">
        <v>268</v>
      </c>
      <c r="C827" s="59">
        <v>0</v>
      </c>
      <c r="D827" s="60">
        <v>0</v>
      </c>
      <c r="E827" s="61">
        <v>3</v>
      </c>
      <c r="F827" s="62">
        <v>4.8000000000000001E-2</v>
      </c>
    </row>
    <row r="828" spans="1:6" s="11" customFormat="1" ht="15" customHeight="1">
      <c r="A828" s="231"/>
      <c r="B828" s="58" t="s">
        <v>269</v>
      </c>
      <c r="C828" s="59">
        <v>0</v>
      </c>
      <c r="D828" s="60">
        <v>0</v>
      </c>
      <c r="E828" s="61">
        <v>0</v>
      </c>
      <c r="F828" s="62">
        <v>0</v>
      </c>
    </row>
    <row r="829" spans="1:6" s="11" customFormat="1" ht="15" customHeight="1">
      <c r="A829" s="231"/>
      <c r="B829" s="58" t="s">
        <v>270</v>
      </c>
      <c r="C829" s="59">
        <v>0</v>
      </c>
      <c r="D829" s="60">
        <v>0</v>
      </c>
      <c r="E829" s="61">
        <v>0</v>
      </c>
      <c r="F829" s="62">
        <v>0</v>
      </c>
    </row>
    <row r="830" spans="1:6" s="11" customFormat="1" ht="15" customHeight="1">
      <c r="A830" s="231"/>
      <c r="B830" s="58" t="s">
        <v>271</v>
      </c>
      <c r="C830" s="59">
        <v>0</v>
      </c>
      <c r="D830" s="60">
        <v>0</v>
      </c>
      <c r="E830" s="61">
        <v>0</v>
      </c>
      <c r="F830" s="62">
        <v>0</v>
      </c>
    </row>
    <row r="831" spans="1:6" s="11" customFormat="1" ht="15" customHeight="1">
      <c r="A831" s="231"/>
      <c r="B831" s="58" t="s">
        <v>272</v>
      </c>
      <c r="C831" s="59">
        <v>0</v>
      </c>
      <c r="D831" s="60">
        <v>0</v>
      </c>
      <c r="E831" s="61">
        <v>1</v>
      </c>
      <c r="F831" s="62">
        <v>1.6E-2</v>
      </c>
    </row>
    <row r="832" spans="1:6" s="11" customFormat="1" ht="32" customHeight="1">
      <c r="A832" s="232"/>
      <c r="B832" s="68" t="s">
        <v>345</v>
      </c>
      <c r="C832" s="64">
        <v>0</v>
      </c>
      <c r="D832" s="65">
        <v>0</v>
      </c>
      <c r="E832" s="66">
        <v>1</v>
      </c>
      <c r="F832" s="67">
        <v>1.6E-2</v>
      </c>
    </row>
    <row r="833" spans="1:7" s="11" customFormat="1" ht="15" customHeight="1">
      <c r="A833" s="240" t="s">
        <v>295</v>
      </c>
      <c r="B833" s="58" t="s">
        <v>277</v>
      </c>
      <c r="C833" s="59">
        <v>0</v>
      </c>
      <c r="D833" s="60">
        <v>0</v>
      </c>
      <c r="E833" s="61">
        <v>1</v>
      </c>
      <c r="F833" s="62">
        <v>1.6E-2</v>
      </c>
    </row>
    <row r="834" spans="1:7" s="11" customFormat="1" ht="15" customHeight="1">
      <c r="A834" s="231"/>
      <c r="B834" s="58" t="s">
        <v>278</v>
      </c>
      <c r="C834" s="59">
        <v>1</v>
      </c>
      <c r="D834" s="60">
        <v>0.125</v>
      </c>
      <c r="E834" s="61">
        <v>1</v>
      </c>
      <c r="F834" s="62">
        <v>1.6E-2</v>
      </c>
    </row>
    <row r="835" spans="1:7" s="11" customFormat="1" ht="15" customHeight="1">
      <c r="A835" s="231"/>
      <c r="B835" s="58" t="s">
        <v>279</v>
      </c>
      <c r="C835" s="59">
        <v>0</v>
      </c>
      <c r="D835" s="60">
        <v>0</v>
      </c>
      <c r="E835" s="61">
        <v>1</v>
      </c>
      <c r="F835" s="62">
        <v>1.6E-2</v>
      </c>
    </row>
    <row r="836" spans="1:7" s="11" customFormat="1" ht="15" customHeight="1">
      <c r="A836" s="253"/>
      <c r="B836" s="63" t="s">
        <v>346</v>
      </c>
      <c r="C836" s="64">
        <v>0</v>
      </c>
      <c r="D836" s="65">
        <v>0</v>
      </c>
      <c r="E836" s="66">
        <v>0</v>
      </c>
      <c r="F836" s="67">
        <v>0</v>
      </c>
    </row>
    <row r="837" spans="1:7">
      <c r="A837" s="205" t="s">
        <v>476</v>
      </c>
      <c r="B837" s="206"/>
      <c r="C837" s="206"/>
      <c r="D837" s="206"/>
      <c r="E837" s="206"/>
      <c r="F837" s="207"/>
      <c r="G837"/>
    </row>
    <row r="838" spans="1:7" s="11" customFormat="1" ht="15" customHeight="1">
      <c r="A838" s="240" t="s">
        <v>296</v>
      </c>
      <c r="B838" s="58" t="s">
        <v>280</v>
      </c>
      <c r="C838" s="59">
        <v>1</v>
      </c>
      <c r="D838" s="60">
        <v>0.125</v>
      </c>
      <c r="E838" s="61">
        <v>1</v>
      </c>
      <c r="F838" s="62">
        <v>1.6E-2</v>
      </c>
    </row>
    <row r="839" spans="1:7" s="11" customFormat="1" ht="15" customHeight="1">
      <c r="A839" s="231"/>
      <c r="B839" s="58" t="s">
        <v>281</v>
      </c>
      <c r="C839" s="59">
        <v>0</v>
      </c>
      <c r="D839" s="60">
        <v>0</v>
      </c>
      <c r="E839" s="61">
        <v>1</v>
      </c>
      <c r="F839" s="62">
        <v>1.6E-2</v>
      </c>
    </row>
    <row r="840" spans="1:7" s="11" customFormat="1" ht="15" customHeight="1">
      <c r="A840" s="232"/>
      <c r="B840" s="63" t="s">
        <v>347</v>
      </c>
      <c r="C840" s="64">
        <v>0</v>
      </c>
      <c r="D840" s="65">
        <v>0</v>
      </c>
      <c r="E840" s="66">
        <v>0</v>
      </c>
      <c r="F840" s="67">
        <v>0</v>
      </c>
    </row>
    <row r="841" spans="1:7" s="11" customFormat="1" ht="15" customHeight="1">
      <c r="A841" s="240" t="s">
        <v>297</v>
      </c>
      <c r="B841" s="58" t="s">
        <v>282</v>
      </c>
      <c r="C841" s="59">
        <v>0</v>
      </c>
      <c r="D841" s="60">
        <v>0</v>
      </c>
      <c r="E841" s="61">
        <v>2</v>
      </c>
      <c r="F841" s="62">
        <v>3.2000000000000001E-2</v>
      </c>
    </row>
    <row r="842" spans="1:7" s="11" customFormat="1" ht="15" customHeight="1">
      <c r="A842" s="231"/>
      <c r="B842" s="58" t="s">
        <v>283</v>
      </c>
      <c r="C842" s="59">
        <v>0</v>
      </c>
      <c r="D842" s="60">
        <v>0</v>
      </c>
      <c r="E842" s="61">
        <v>1</v>
      </c>
      <c r="F842" s="62">
        <v>1.6E-2</v>
      </c>
    </row>
    <row r="843" spans="1:7" s="11" customFormat="1" ht="15" customHeight="1">
      <c r="A843" s="231"/>
      <c r="B843" s="58" t="s">
        <v>284</v>
      </c>
      <c r="C843" s="59">
        <v>0</v>
      </c>
      <c r="D843" s="60">
        <v>0</v>
      </c>
      <c r="E843" s="61">
        <v>0</v>
      </c>
      <c r="F843" s="62">
        <v>0</v>
      </c>
    </row>
    <row r="844" spans="1:7" s="11" customFormat="1" ht="15" customHeight="1">
      <c r="A844" s="231"/>
      <c r="B844" s="58" t="s">
        <v>285</v>
      </c>
      <c r="C844" s="59">
        <v>0</v>
      </c>
      <c r="D844" s="60">
        <v>0</v>
      </c>
      <c r="E844" s="61">
        <v>0</v>
      </c>
      <c r="F844" s="62">
        <v>0</v>
      </c>
    </row>
    <row r="845" spans="1:7" s="11" customFormat="1" ht="15" customHeight="1">
      <c r="A845" s="231"/>
      <c r="B845" s="58" t="s">
        <v>286</v>
      </c>
      <c r="C845" s="59">
        <v>0</v>
      </c>
      <c r="D845" s="60">
        <v>0</v>
      </c>
      <c r="E845" s="61">
        <v>1</v>
      </c>
      <c r="F845" s="62">
        <v>1.6E-2</v>
      </c>
    </row>
    <row r="846" spans="1:7" s="11" customFormat="1" ht="32" customHeight="1">
      <c r="A846" s="253"/>
      <c r="B846" s="63" t="s">
        <v>348</v>
      </c>
      <c r="C846" s="64">
        <v>0</v>
      </c>
      <c r="D846" s="65">
        <v>0</v>
      </c>
      <c r="E846" s="66">
        <v>0</v>
      </c>
      <c r="F846" s="67">
        <v>0</v>
      </c>
    </row>
    <row r="847" spans="1:7" s="11" customFormat="1" ht="15" customHeight="1">
      <c r="A847" s="230" t="s">
        <v>298</v>
      </c>
      <c r="B847" s="58" t="s">
        <v>287</v>
      </c>
      <c r="C847" s="59">
        <v>0</v>
      </c>
      <c r="D847" s="60">
        <v>0</v>
      </c>
      <c r="E847" s="61">
        <v>0</v>
      </c>
      <c r="F847" s="62">
        <v>0</v>
      </c>
    </row>
    <row r="848" spans="1:7" s="11" customFormat="1" ht="15" customHeight="1">
      <c r="A848" s="231"/>
      <c r="B848" s="58" t="s">
        <v>288</v>
      </c>
      <c r="C848" s="59">
        <v>0</v>
      </c>
      <c r="D848" s="60">
        <v>0</v>
      </c>
      <c r="E848" s="61">
        <v>0</v>
      </c>
      <c r="F848" s="62">
        <v>0</v>
      </c>
    </row>
    <row r="849" spans="1:7" ht="15" customHeight="1">
      <c r="A849" s="231"/>
      <c r="B849" s="58" t="s">
        <v>289</v>
      </c>
      <c r="C849" s="59">
        <v>0</v>
      </c>
      <c r="D849" s="60">
        <v>0</v>
      </c>
      <c r="E849" s="61">
        <v>0</v>
      </c>
      <c r="F849" s="62">
        <v>0</v>
      </c>
      <c r="G849"/>
    </row>
    <row r="850" spans="1:7" ht="15" customHeight="1">
      <c r="A850" s="231"/>
      <c r="B850" s="58" t="s">
        <v>290</v>
      </c>
      <c r="C850" s="59">
        <v>0</v>
      </c>
      <c r="D850" s="60">
        <v>0</v>
      </c>
      <c r="E850" s="61">
        <v>0</v>
      </c>
      <c r="F850" s="62">
        <v>0</v>
      </c>
      <c r="G850"/>
    </row>
    <row r="851" spans="1:7" ht="15" customHeight="1">
      <c r="A851" s="231"/>
      <c r="B851" s="58" t="s">
        <v>291</v>
      </c>
      <c r="C851" s="59">
        <v>0</v>
      </c>
      <c r="D851" s="60">
        <v>0</v>
      </c>
      <c r="E851" s="61">
        <v>0</v>
      </c>
      <c r="F851" s="62">
        <v>0</v>
      </c>
      <c r="G851"/>
    </row>
    <row r="852" spans="1:7" ht="15" customHeight="1">
      <c r="A852" s="232"/>
      <c r="B852" s="63" t="s">
        <v>349</v>
      </c>
      <c r="C852" s="64">
        <v>0</v>
      </c>
      <c r="D852" s="65">
        <v>0</v>
      </c>
      <c r="E852" s="66">
        <v>0</v>
      </c>
      <c r="F852" s="67">
        <v>0</v>
      </c>
      <c r="G852"/>
    </row>
    <row r="853" spans="1:7" s="11" customFormat="1" ht="15" customHeight="1">
      <c r="A853" s="288" t="s">
        <v>292</v>
      </c>
      <c r="B853" s="289"/>
      <c r="C853" s="103">
        <v>1</v>
      </c>
      <c r="D853" s="104">
        <v>0.125</v>
      </c>
      <c r="E853" s="105">
        <v>2</v>
      </c>
      <c r="F853" s="106">
        <v>3.2000000000000001E-2</v>
      </c>
    </row>
    <row r="854" spans="1:7" s="11" customFormat="1">
      <c r="A854" s="233" t="s">
        <v>293</v>
      </c>
      <c r="B854" s="234"/>
      <c r="C854" s="107">
        <v>0</v>
      </c>
      <c r="D854" s="108">
        <v>0</v>
      </c>
      <c r="E854" s="109">
        <v>2</v>
      </c>
      <c r="F854" s="110">
        <v>3.2000000000000001E-2</v>
      </c>
    </row>
    <row r="855" spans="1:7" s="11" customFormat="1">
      <c r="A855" s="235" t="s">
        <v>0</v>
      </c>
      <c r="B855" s="236"/>
      <c r="C855" s="115">
        <v>8</v>
      </c>
      <c r="D855" s="116">
        <v>1</v>
      </c>
      <c r="E855" s="117">
        <v>62</v>
      </c>
      <c r="F855" s="118">
        <v>1</v>
      </c>
    </row>
    <row r="856" spans="1:7" s="11" customFormat="1" ht="32" customHeight="1">
      <c r="A856" s="205" t="s">
        <v>486</v>
      </c>
      <c r="B856" s="206"/>
      <c r="C856" s="206"/>
      <c r="D856" s="206"/>
      <c r="E856" s="206"/>
      <c r="F856" s="207"/>
    </row>
    <row r="857" spans="1:7" s="11" customFormat="1">
      <c r="A857" s="228" t="s">
        <v>77</v>
      </c>
      <c r="B857" s="229"/>
      <c r="C857" s="88">
        <v>3</v>
      </c>
      <c r="D857" s="89">
        <f>C857/C$867</f>
        <v>0.375</v>
      </c>
      <c r="E857" s="135">
        <v>9</v>
      </c>
      <c r="F857" s="90">
        <f>E857/E$867</f>
        <v>0.15</v>
      </c>
    </row>
    <row r="858" spans="1:7" s="11" customFormat="1">
      <c r="A858" s="226" t="s">
        <v>78</v>
      </c>
      <c r="B858" s="227"/>
      <c r="C858" s="91">
        <v>0</v>
      </c>
      <c r="D858" s="92">
        <f t="shared" ref="D858:F866" si="9">C858/C$867</f>
        <v>0</v>
      </c>
      <c r="E858" s="134">
        <v>5</v>
      </c>
      <c r="F858" s="93">
        <f t="shared" si="9"/>
        <v>8.3333333333333329E-2</v>
      </c>
    </row>
    <row r="859" spans="1:7" s="11" customFormat="1">
      <c r="A859" s="226" t="s">
        <v>79</v>
      </c>
      <c r="B859" s="227"/>
      <c r="C859" s="91">
        <v>4</v>
      </c>
      <c r="D859" s="92">
        <f t="shared" si="9"/>
        <v>0.5</v>
      </c>
      <c r="E859" s="134">
        <v>17</v>
      </c>
      <c r="F859" s="93">
        <f t="shared" si="9"/>
        <v>0.28333333333333333</v>
      </c>
    </row>
    <row r="860" spans="1:7" s="11" customFormat="1">
      <c r="A860" s="226" t="s">
        <v>80</v>
      </c>
      <c r="B860" s="227"/>
      <c r="C860" s="91">
        <v>6</v>
      </c>
      <c r="D860" s="92">
        <f t="shared" si="9"/>
        <v>0.75</v>
      </c>
      <c r="E860" s="134">
        <v>38</v>
      </c>
      <c r="F860" s="93">
        <f t="shared" si="9"/>
        <v>0.6333333333333333</v>
      </c>
    </row>
    <row r="861" spans="1:7" s="11" customFormat="1">
      <c r="A861" s="226" t="s">
        <v>81</v>
      </c>
      <c r="B861" s="227"/>
      <c r="C861" s="91">
        <v>3</v>
      </c>
      <c r="D861" s="92">
        <f t="shared" si="9"/>
        <v>0.375</v>
      </c>
      <c r="E861" s="134">
        <v>31</v>
      </c>
      <c r="F861" s="93">
        <f t="shared" si="9"/>
        <v>0.51666666666666672</v>
      </c>
    </row>
    <row r="862" spans="1:7" s="11" customFormat="1">
      <c r="A862" s="226" t="s">
        <v>82</v>
      </c>
      <c r="B862" s="227"/>
      <c r="C862" s="91">
        <v>4</v>
      </c>
      <c r="D862" s="92">
        <f t="shared" si="9"/>
        <v>0.5</v>
      </c>
      <c r="E862" s="134">
        <v>27</v>
      </c>
      <c r="F862" s="93">
        <f t="shared" si="9"/>
        <v>0.45</v>
      </c>
    </row>
    <row r="863" spans="1:7" s="11" customFormat="1">
      <c r="A863" s="226" t="s">
        <v>83</v>
      </c>
      <c r="B863" s="227"/>
      <c r="C863" s="91">
        <v>0</v>
      </c>
      <c r="D863" s="92">
        <f t="shared" si="9"/>
        <v>0</v>
      </c>
      <c r="E863" s="134">
        <v>7</v>
      </c>
      <c r="F863" s="93">
        <f t="shared" si="9"/>
        <v>0.11666666666666667</v>
      </c>
    </row>
    <row r="864" spans="1:7" s="11" customFormat="1">
      <c r="A864" s="226" t="s">
        <v>84</v>
      </c>
      <c r="B864" s="227"/>
      <c r="C864" s="91">
        <v>2</v>
      </c>
      <c r="D864" s="92">
        <f t="shared" si="9"/>
        <v>0.25</v>
      </c>
      <c r="E864" s="134">
        <v>17</v>
      </c>
      <c r="F864" s="93">
        <f t="shared" si="9"/>
        <v>0.28333333333333333</v>
      </c>
    </row>
    <row r="865" spans="1:7" s="11" customFormat="1">
      <c r="A865" s="226" t="s">
        <v>85</v>
      </c>
      <c r="B865" s="227"/>
      <c r="C865" s="91">
        <v>0</v>
      </c>
      <c r="D865" s="92">
        <f t="shared" si="9"/>
        <v>0</v>
      </c>
      <c r="E865" s="134">
        <v>5</v>
      </c>
      <c r="F865" s="93">
        <f t="shared" si="9"/>
        <v>8.3333333333333329E-2</v>
      </c>
    </row>
    <row r="866" spans="1:7" s="11" customFormat="1">
      <c r="A866" s="226" t="s">
        <v>86</v>
      </c>
      <c r="B866" s="227"/>
      <c r="C866" s="91">
        <v>2</v>
      </c>
      <c r="D866" s="92">
        <f t="shared" si="9"/>
        <v>0.25</v>
      </c>
      <c r="E866" s="168">
        <v>17</v>
      </c>
      <c r="F866" s="93">
        <f t="shared" si="9"/>
        <v>0.28333333333333333</v>
      </c>
    </row>
    <row r="867" spans="1:7" s="11" customFormat="1">
      <c r="A867" s="290" t="s">
        <v>337</v>
      </c>
      <c r="B867" s="291"/>
      <c r="C867" s="163">
        <v>8</v>
      </c>
      <c r="D867" s="164"/>
      <c r="E867" s="165">
        <v>60</v>
      </c>
      <c r="F867" s="166"/>
    </row>
    <row r="868" spans="1:7">
      <c r="A868" s="205" t="s">
        <v>456</v>
      </c>
      <c r="B868" s="206"/>
      <c r="C868" s="206"/>
      <c r="D868" s="206"/>
      <c r="E868" s="206"/>
      <c r="F868" s="207"/>
      <c r="G868"/>
    </row>
    <row r="869" spans="1:7">
      <c r="A869" s="228" t="s">
        <v>69</v>
      </c>
      <c r="B869" s="229"/>
      <c r="C869" s="88">
        <v>4</v>
      </c>
      <c r="D869" s="89">
        <f>C869/C$877</f>
        <v>0.5</v>
      </c>
      <c r="E869" s="85">
        <v>16</v>
      </c>
      <c r="F869" s="90">
        <f>E869/E$877</f>
        <v>0.27586206896551724</v>
      </c>
      <c r="G869"/>
    </row>
    <row r="870" spans="1:7">
      <c r="A870" s="226" t="s">
        <v>70</v>
      </c>
      <c r="B870" s="227"/>
      <c r="C870" s="91">
        <v>3</v>
      </c>
      <c r="D870" s="92">
        <f t="shared" ref="D870:F876" si="10">C870/C$877</f>
        <v>0.375</v>
      </c>
      <c r="E870" s="84">
        <v>16</v>
      </c>
      <c r="F870" s="93">
        <f t="shared" si="10"/>
        <v>0.27586206896551724</v>
      </c>
      <c r="G870"/>
    </row>
    <row r="871" spans="1:7">
      <c r="A871" s="226" t="s">
        <v>71</v>
      </c>
      <c r="B871" s="227"/>
      <c r="C871" s="91">
        <v>7</v>
      </c>
      <c r="D871" s="92">
        <f t="shared" si="10"/>
        <v>0.875</v>
      </c>
      <c r="E871" s="84">
        <v>51</v>
      </c>
      <c r="F871" s="93">
        <f t="shared" si="10"/>
        <v>0.87931034482758619</v>
      </c>
      <c r="G871"/>
    </row>
    <row r="872" spans="1:7">
      <c r="A872" s="226" t="s">
        <v>72</v>
      </c>
      <c r="B872" s="227"/>
      <c r="C872" s="91">
        <v>8</v>
      </c>
      <c r="D872" s="92">
        <f t="shared" si="10"/>
        <v>1</v>
      </c>
      <c r="E872" s="84">
        <v>52</v>
      </c>
      <c r="F872" s="93">
        <f t="shared" si="10"/>
        <v>0.89655172413793105</v>
      </c>
      <c r="G872"/>
    </row>
    <row r="873" spans="1:7" s="11" customFormat="1">
      <c r="A873" s="226" t="s">
        <v>73</v>
      </c>
      <c r="B873" s="227"/>
      <c r="C873" s="91">
        <v>4</v>
      </c>
      <c r="D873" s="92">
        <f t="shared" si="10"/>
        <v>0.5</v>
      </c>
      <c r="E873" s="84">
        <v>17</v>
      </c>
      <c r="F873" s="93">
        <f t="shared" si="10"/>
        <v>0.29310344827586204</v>
      </c>
    </row>
    <row r="874" spans="1:7" s="11" customFormat="1">
      <c r="A874" s="226" t="s">
        <v>74</v>
      </c>
      <c r="B874" s="227"/>
      <c r="C874" s="91">
        <v>5</v>
      </c>
      <c r="D874" s="92">
        <f t="shared" si="10"/>
        <v>0.625</v>
      </c>
      <c r="E874" s="84">
        <v>15</v>
      </c>
      <c r="F874" s="93">
        <f t="shared" si="10"/>
        <v>0.25862068965517243</v>
      </c>
    </row>
    <row r="875" spans="1:7">
      <c r="A875" s="226" t="s">
        <v>75</v>
      </c>
      <c r="B875" s="227"/>
      <c r="C875" s="91">
        <v>1</v>
      </c>
      <c r="D875" s="92">
        <f t="shared" si="10"/>
        <v>0.125</v>
      </c>
      <c r="E875" s="84">
        <v>8</v>
      </c>
      <c r="F875" s="93">
        <f t="shared" si="10"/>
        <v>0.13793103448275862</v>
      </c>
      <c r="G875"/>
    </row>
    <row r="876" spans="1:7" s="11" customFormat="1">
      <c r="A876" s="260" t="s">
        <v>309</v>
      </c>
      <c r="B876" s="227"/>
      <c r="C876" s="91">
        <v>0</v>
      </c>
      <c r="D876" s="92">
        <f t="shared" si="10"/>
        <v>0</v>
      </c>
      <c r="E876" s="84">
        <v>1</v>
      </c>
      <c r="F876" s="93">
        <f t="shared" si="10"/>
        <v>1.7241379310344827E-2</v>
      </c>
    </row>
    <row r="877" spans="1:7" s="11" customFormat="1">
      <c r="A877" s="290" t="s">
        <v>337</v>
      </c>
      <c r="B877" s="291"/>
      <c r="C877" s="163">
        <v>8</v>
      </c>
      <c r="D877" s="164"/>
      <c r="E877" s="165">
        <v>58</v>
      </c>
      <c r="F877" s="166"/>
    </row>
    <row r="878" spans="1:7">
      <c r="A878" s="205" t="s">
        <v>393</v>
      </c>
      <c r="B878" s="206"/>
      <c r="C878" s="206"/>
      <c r="D878" s="206"/>
      <c r="E878" s="206"/>
      <c r="F878" s="207"/>
      <c r="G878"/>
    </row>
    <row r="879" spans="1:7">
      <c r="A879" s="228" t="s">
        <v>198</v>
      </c>
      <c r="B879" s="229"/>
      <c r="C879" s="88">
        <v>0</v>
      </c>
      <c r="D879" s="89">
        <f>C879/C$889</f>
        <v>0</v>
      </c>
      <c r="E879" s="85">
        <v>16</v>
      </c>
      <c r="F879" s="90">
        <f>E879/E$889</f>
        <v>0.29090909090909089</v>
      </c>
      <c r="G879"/>
    </row>
    <row r="880" spans="1:7">
      <c r="A880" s="226" t="s">
        <v>199</v>
      </c>
      <c r="B880" s="227"/>
      <c r="C880" s="91">
        <v>2</v>
      </c>
      <c r="D880" s="92">
        <f t="shared" ref="D880:F888" si="11">C880/C$889</f>
        <v>0.33333333333333331</v>
      </c>
      <c r="E880" s="84">
        <v>14</v>
      </c>
      <c r="F880" s="93">
        <f t="shared" si="11"/>
        <v>0.25454545454545452</v>
      </c>
      <c r="G880"/>
    </row>
    <row r="881" spans="1:7" ht="32" customHeight="1">
      <c r="A881" s="226" t="s">
        <v>200</v>
      </c>
      <c r="B881" s="227"/>
      <c r="C881" s="91">
        <v>1</v>
      </c>
      <c r="D881" s="92">
        <f t="shared" si="11"/>
        <v>0.16666666666666666</v>
      </c>
      <c r="E881" s="84">
        <v>13</v>
      </c>
      <c r="F881" s="93">
        <f t="shared" si="11"/>
        <v>0.23636363636363636</v>
      </c>
      <c r="G881"/>
    </row>
    <row r="882" spans="1:7" ht="32" customHeight="1">
      <c r="A882" s="287" t="s">
        <v>299</v>
      </c>
      <c r="B882" s="227"/>
      <c r="C882" s="91">
        <v>1</v>
      </c>
      <c r="D882" s="92">
        <f t="shared" si="11"/>
        <v>0.16666666666666666</v>
      </c>
      <c r="E882" s="84">
        <v>8</v>
      </c>
      <c r="F882" s="93">
        <f t="shared" si="11"/>
        <v>0.14545454545454545</v>
      </c>
      <c r="G882"/>
    </row>
    <row r="883" spans="1:7">
      <c r="A883" s="226" t="s">
        <v>201</v>
      </c>
      <c r="B883" s="227"/>
      <c r="C883" s="91">
        <v>0</v>
      </c>
      <c r="D883" s="92">
        <f t="shared" si="11"/>
        <v>0</v>
      </c>
      <c r="E883" s="84">
        <v>15</v>
      </c>
      <c r="F883" s="93">
        <f t="shared" si="11"/>
        <v>0.27272727272727271</v>
      </c>
      <c r="G883"/>
    </row>
    <row r="884" spans="1:7" ht="16" customHeight="1">
      <c r="A884" s="287" t="s">
        <v>300</v>
      </c>
      <c r="B884" s="227"/>
      <c r="C884" s="91">
        <v>1</v>
      </c>
      <c r="D884" s="92">
        <f t="shared" si="11"/>
        <v>0.16666666666666666</v>
      </c>
      <c r="E884" s="84">
        <v>12</v>
      </c>
      <c r="F884" s="93">
        <f t="shared" si="11"/>
        <v>0.21818181818181817</v>
      </c>
      <c r="G884"/>
    </row>
    <row r="885" spans="1:7">
      <c r="A885" s="287" t="s">
        <v>301</v>
      </c>
      <c r="B885" s="227"/>
      <c r="C885" s="91">
        <v>3</v>
      </c>
      <c r="D885" s="92">
        <f t="shared" si="11"/>
        <v>0.5</v>
      </c>
      <c r="E885" s="84">
        <v>16</v>
      </c>
      <c r="F885" s="93">
        <f t="shared" si="11"/>
        <v>0.29090909090909089</v>
      </c>
      <c r="G885"/>
    </row>
    <row r="886" spans="1:7" s="11" customFormat="1">
      <c r="A886" s="226" t="s">
        <v>202</v>
      </c>
      <c r="B886" s="227"/>
      <c r="C886" s="91">
        <v>2</v>
      </c>
      <c r="D886" s="92">
        <f t="shared" si="11"/>
        <v>0.33333333333333331</v>
      </c>
      <c r="E886" s="84">
        <v>20</v>
      </c>
      <c r="F886" s="93">
        <f t="shared" si="11"/>
        <v>0.36363636363636365</v>
      </c>
    </row>
    <row r="887" spans="1:7" s="11" customFormat="1">
      <c r="A887" s="219" t="s">
        <v>394</v>
      </c>
      <c r="B887" s="220"/>
      <c r="C887" s="94">
        <v>1</v>
      </c>
      <c r="D887" s="95">
        <f t="shared" si="11"/>
        <v>0.16666666666666666</v>
      </c>
      <c r="E887" s="136">
        <v>9</v>
      </c>
      <c r="F887" s="96">
        <f t="shared" si="11"/>
        <v>0.16363636363636364</v>
      </c>
    </row>
    <row r="888" spans="1:7" s="11" customFormat="1">
      <c r="A888" s="260" t="s">
        <v>309</v>
      </c>
      <c r="B888" s="227"/>
      <c r="C888" s="91">
        <v>1</v>
      </c>
      <c r="D888" s="92">
        <f t="shared" si="11"/>
        <v>0.16666666666666666</v>
      </c>
      <c r="E888" s="137">
        <v>18</v>
      </c>
      <c r="F888" s="93">
        <f t="shared" si="11"/>
        <v>0.32727272727272727</v>
      </c>
    </row>
    <row r="889" spans="1:7" s="11" customFormat="1" ht="16" customHeight="1">
      <c r="A889" s="290" t="s">
        <v>337</v>
      </c>
      <c r="B889" s="291"/>
      <c r="C889" s="163">
        <v>6</v>
      </c>
      <c r="D889" s="164"/>
      <c r="E889" s="165">
        <v>55</v>
      </c>
      <c r="F889" s="166"/>
    </row>
    <row r="890" spans="1:7" s="80" customFormat="1" ht="63.75" customHeight="1">
      <c r="A890" s="243" t="s">
        <v>396</v>
      </c>
      <c r="B890" s="315"/>
      <c r="C890" s="315"/>
      <c r="D890" s="315"/>
      <c r="E890" s="315"/>
      <c r="F890" s="316"/>
    </row>
    <row r="891" spans="1:7">
      <c r="A891" s="249" t="s">
        <v>395</v>
      </c>
      <c r="B891" s="250"/>
      <c r="C891" s="250"/>
      <c r="D891" s="250"/>
      <c r="E891" s="250"/>
      <c r="F891" s="251"/>
      <c r="G891"/>
    </row>
    <row r="892" spans="1:7">
      <c r="A892" s="228" t="s">
        <v>92</v>
      </c>
      <c r="B892" s="229"/>
      <c r="C892" s="88">
        <v>0</v>
      </c>
      <c r="D892" s="89">
        <v>0</v>
      </c>
      <c r="E892" s="85">
        <v>5</v>
      </c>
      <c r="F892" s="90">
        <v>2.4E-2</v>
      </c>
      <c r="G892"/>
    </row>
    <row r="893" spans="1:7">
      <c r="A893" s="226" t="s">
        <v>93</v>
      </c>
      <c r="B893" s="227"/>
      <c r="C893" s="91">
        <v>0</v>
      </c>
      <c r="D893" s="92">
        <v>0</v>
      </c>
      <c r="E893" s="84">
        <v>0</v>
      </c>
      <c r="F893" s="93">
        <v>0</v>
      </c>
      <c r="G893"/>
    </row>
    <row r="894" spans="1:7">
      <c r="A894" s="226" t="s">
        <v>94</v>
      </c>
      <c r="B894" s="227"/>
      <c r="C894" s="91">
        <v>0</v>
      </c>
      <c r="D894" s="92">
        <v>0</v>
      </c>
      <c r="E894" s="84">
        <v>3</v>
      </c>
      <c r="F894" s="93">
        <v>1.4E-2</v>
      </c>
      <c r="G894"/>
    </row>
    <row r="895" spans="1:7">
      <c r="A895" s="226" t="s">
        <v>95</v>
      </c>
      <c r="B895" s="227"/>
      <c r="C895" s="91">
        <v>0</v>
      </c>
      <c r="D895" s="92">
        <v>0</v>
      </c>
      <c r="E895" s="84">
        <v>1</v>
      </c>
      <c r="F895" s="93">
        <v>5.0000000000000001E-3</v>
      </c>
      <c r="G895"/>
    </row>
    <row r="896" spans="1:7">
      <c r="A896" s="226" t="s">
        <v>96</v>
      </c>
      <c r="B896" s="227"/>
      <c r="C896" s="91">
        <v>1</v>
      </c>
      <c r="D896" s="92">
        <v>3.5999999999999997E-2</v>
      </c>
      <c r="E896" s="84">
        <v>0</v>
      </c>
      <c r="F896" s="93">
        <v>0</v>
      </c>
      <c r="G896"/>
    </row>
    <row r="897" spans="1:7">
      <c r="A897" s="226" t="s">
        <v>97</v>
      </c>
      <c r="B897" s="227"/>
      <c r="C897" s="91">
        <v>0</v>
      </c>
      <c r="D897" s="92">
        <v>0</v>
      </c>
      <c r="E897" s="84">
        <v>1</v>
      </c>
      <c r="F897" s="93">
        <v>5.0000000000000001E-3</v>
      </c>
      <c r="G897"/>
    </row>
    <row r="898" spans="1:7">
      <c r="A898" s="226" t="s">
        <v>98</v>
      </c>
      <c r="B898" s="227"/>
      <c r="C898" s="91">
        <v>0</v>
      </c>
      <c r="D898" s="92">
        <v>0</v>
      </c>
      <c r="E898" s="84">
        <v>3</v>
      </c>
      <c r="F898" s="93">
        <v>1.4E-2</v>
      </c>
      <c r="G898"/>
    </row>
    <row r="899" spans="1:7">
      <c r="A899" s="226" t="s">
        <v>99</v>
      </c>
      <c r="B899" s="227"/>
      <c r="C899" s="91">
        <v>1</v>
      </c>
      <c r="D899" s="92">
        <v>3.5999999999999997E-2</v>
      </c>
      <c r="E899" s="84">
        <v>12</v>
      </c>
      <c r="F899" s="93">
        <v>5.7000000000000002E-2</v>
      </c>
      <c r="G899"/>
    </row>
    <row r="900" spans="1:7">
      <c r="A900" s="274" t="s">
        <v>100</v>
      </c>
      <c r="B900" s="225"/>
      <c r="C900" s="97">
        <v>2</v>
      </c>
      <c r="D900" s="98">
        <v>7.0999999999999994E-2</v>
      </c>
      <c r="E900" s="171">
        <v>16</v>
      </c>
      <c r="F900" s="99">
        <v>7.6999999999999999E-2</v>
      </c>
      <c r="G900"/>
    </row>
    <row r="901" spans="1:7">
      <c r="A901" s="205" t="s">
        <v>477</v>
      </c>
      <c r="B901" s="206"/>
      <c r="C901" s="206"/>
      <c r="D901" s="206"/>
      <c r="E901" s="206"/>
      <c r="F901" s="207"/>
      <c r="G901"/>
    </row>
    <row r="902" spans="1:7">
      <c r="A902" s="226" t="s">
        <v>101</v>
      </c>
      <c r="B902" s="227"/>
      <c r="C902" s="91">
        <v>0</v>
      </c>
      <c r="D902" s="92">
        <v>0</v>
      </c>
      <c r="E902" s="84">
        <v>1</v>
      </c>
      <c r="F902" s="93">
        <v>5.0000000000000001E-3</v>
      </c>
      <c r="G902"/>
    </row>
    <row r="903" spans="1:7">
      <c r="A903" s="226" t="s">
        <v>102</v>
      </c>
      <c r="B903" s="227"/>
      <c r="C903" s="91">
        <v>0</v>
      </c>
      <c r="D903" s="92">
        <v>0</v>
      </c>
      <c r="E903" s="84">
        <v>3</v>
      </c>
      <c r="F903" s="93">
        <v>1.4E-2</v>
      </c>
      <c r="G903"/>
    </row>
    <row r="904" spans="1:7">
      <c r="A904" s="226" t="s">
        <v>103</v>
      </c>
      <c r="B904" s="227"/>
      <c r="C904" s="91">
        <v>1</v>
      </c>
      <c r="D904" s="92">
        <v>3.5999999999999997E-2</v>
      </c>
      <c r="E904" s="84">
        <v>1</v>
      </c>
      <c r="F904" s="93">
        <v>5.0000000000000001E-3</v>
      </c>
      <c r="G904"/>
    </row>
    <row r="905" spans="1:7">
      <c r="A905" s="226" t="s">
        <v>104</v>
      </c>
      <c r="B905" s="227"/>
      <c r="C905" s="91">
        <v>1</v>
      </c>
      <c r="D905" s="92">
        <v>3.5999999999999997E-2</v>
      </c>
      <c r="E905" s="84">
        <v>5</v>
      </c>
      <c r="F905" s="93">
        <v>2.4E-2</v>
      </c>
      <c r="G905"/>
    </row>
    <row r="906" spans="1:7">
      <c r="A906" s="226" t="s">
        <v>105</v>
      </c>
      <c r="B906" s="227"/>
      <c r="C906" s="91">
        <v>0</v>
      </c>
      <c r="D906" s="92">
        <v>0</v>
      </c>
      <c r="E906" s="84">
        <v>0</v>
      </c>
      <c r="F906" s="93">
        <v>0</v>
      </c>
      <c r="G906"/>
    </row>
    <row r="907" spans="1:7">
      <c r="A907" s="226" t="s">
        <v>106</v>
      </c>
      <c r="B907" s="227"/>
      <c r="C907" s="91">
        <v>0</v>
      </c>
      <c r="D907" s="92">
        <v>0</v>
      </c>
      <c r="E907" s="84">
        <v>0</v>
      </c>
      <c r="F907" s="93">
        <v>0</v>
      </c>
      <c r="G907"/>
    </row>
    <row r="908" spans="1:7">
      <c r="A908" s="226" t="s">
        <v>107</v>
      </c>
      <c r="B908" s="227"/>
      <c r="C908" s="91">
        <v>0</v>
      </c>
      <c r="D908" s="92">
        <v>0</v>
      </c>
      <c r="E908" s="84">
        <v>2</v>
      </c>
      <c r="F908" s="93">
        <v>0.01</v>
      </c>
      <c r="G908"/>
    </row>
    <row r="909" spans="1:7">
      <c r="A909" s="226" t="s">
        <v>108</v>
      </c>
      <c r="B909" s="227"/>
      <c r="C909" s="91">
        <v>0</v>
      </c>
      <c r="D909" s="92">
        <v>0</v>
      </c>
      <c r="E909" s="84">
        <v>0</v>
      </c>
      <c r="F909" s="93">
        <v>0</v>
      </c>
      <c r="G909"/>
    </row>
    <row r="910" spans="1:7">
      <c r="A910" s="226" t="s">
        <v>109</v>
      </c>
      <c r="B910" s="227"/>
      <c r="C910" s="91">
        <v>0</v>
      </c>
      <c r="D910" s="92">
        <v>0</v>
      </c>
      <c r="E910" s="84">
        <v>3</v>
      </c>
      <c r="F910" s="93">
        <v>1.4E-2</v>
      </c>
    </row>
    <row r="911" spans="1:7">
      <c r="A911" s="226" t="s">
        <v>110</v>
      </c>
      <c r="B911" s="227"/>
      <c r="C911" s="91">
        <v>1</v>
      </c>
      <c r="D911" s="92">
        <v>3.5999999999999997E-2</v>
      </c>
      <c r="E911" s="84">
        <v>1</v>
      </c>
      <c r="F911" s="93">
        <v>5.0000000000000001E-3</v>
      </c>
      <c r="G911"/>
    </row>
    <row r="912" spans="1:7">
      <c r="A912" s="226" t="s">
        <v>111</v>
      </c>
      <c r="B912" s="227"/>
      <c r="C912" s="91">
        <v>2</v>
      </c>
      <c r="D912" s="92">
        <v>7.0999999999999994E-2</v>
      </c>
      <c r="E912" s="84">
        <v>20</v>
      </c>
      <c r="F912" s="93">
        <v>9.6000000000000002E-2</v>
      </c>
      <c r="G912"/>
    </row>
    <row r="913" spans="1:7">
      <c r="A913" s="226" t="s">
        <v>112</v>
      </c>
      <c r="B913" s="227"/>
      <c r="C913" s="91">
        <v>0</v>
      </c>
      <c r="D913" s="92">
        <v>0</v>
      </c>
      <c r="E913" s="84">
        <v>3</v>
      </c>
      <c r="F913" s="93">
        <v>1.4E-2</v>
      </c>
      <c r="G913"/>
    </row>
    <row r="914" spans="1:7">
      <c r="A914" s="226" t="s">
        <v>113</v>
      </c>
      <c r="B914" s="227"/>
      <c r="C914" s="91">
        <v>0</v>
      </c>
      <c r="D914" s="92">
        <v>0</v>
      </c>
      <c r="E914" s="84">
        <v>1</v>
      </c>
      <c r="F914" s="93">
        <v>5.0000000000000001E-3</v>
      </c>
      <c r="G914"/>
    </row>
    <row r="915" spans="1:7">
      <c r="A915" s="226" t="s">
        <v>114</v>
      </c>
      <c r="B915" s="227"/>
      <c r="C915" s="91">
        <v>0</v>
      </c>
      <c r="D915" s="92">
        <v>0</v>
      </c>
      <c r="E915" s="84">
        <v>5</v>
      </c>
      <c r="F915" s="93">
        <v>2.4E-2</v>
      </c>
      <c r="G915"/>
    </row>
    <row r="916" spans="1:7">
      <c r="A916" s="226" t="s">
        <v>115</v>
      </c>
      <c r="B916" s="227"/>
      <c r="C916" s="91">
        <v>1</v>
      </c>
      <c r="D916" s="92">
        <v>3.5999999999999997E-2</v>
      </c>
      <c r="E916" s="84">
        <v>2</v>
      </c>
      <c r="F916" s="93">
        <v>0.01</v>
      </c>
      <c r="G916"/>
    </row>
    <row r="917" spans="1:7">
      <c r="A917" s="226" t="s">
        <v>116</v>
      </c>
      <c r="B917" s="227"/>
      <c r="C917" s="91">
        <v>0</v>
      </c>
      <c r="D917" s="92">
        <v>0</v>
      </c>
      <c r="E917" s="84">
        <v>0</v>
      </c>
      <c r="F917" s="93">
        <v>0</v>
      </c>
      <c r="G917"/>
    </row>
    <row r="918" spans="1:7">
      <c r="A918" s="226" t="s">
        <v>117</v>
      </c>
      <c r="B918" s="227"/>
      <c r="C918" s="91">
        <v>0</v>
      </c>
      <c r="D918" s="92">
        <v>0</v>
      </c>
      <c r="E918" s="84">
        <v>10</v>
      </c>
      <c r="F918" s="93">
        <v>4.8000000000000001E-2</v>
      </c>
      <c r="G918"/>
    </row>
    <row r="919" spans="1:7">
      <c r="A919" s="226" t="s">
        <v>118</v>
      </c>
      <c r="B919" s="227"/>
      <c r="C919" s="91">
        <v>0</v>
      </c>
      <c r="D919" s="92">
        <v>0</v>
      </c>
      <c r="E919" s="84">
        <v>4</v>
      </c>
      <c r="F919" s="93">
        <v>1.9E-2</v>
      </c>
      <c r="G919"/>
    </row>
    <row r="920" spans="1:7">
      <c r="A920" s="226" t="s">
        <v>119</v>
      </c>
      <c r="B920" s="227"/>
      <c r="C920" s="91">
        <v>1</v>
      </c>
      <c r="D920" s="92">
        <v>3.5999999999999997E-2</v>
      </c>
      <c r="E920" s="84">
        <v>3</v>
      </c>
      <c r="F920" s="93">
        <v>1.4E-2</v>
      </c>
      <c r="G920"/>
    </row>
    <row r="921" spans="1:7">
      <c r="A921" s="226" t="s">
        <v>120</v>
      </c>
      <c r="B921" s="227"/>
      <c r="C921" s="91">
        <v>0</v>
      </c>
      <c r="D921" s="92">
        <v>0</v>
      </c>
      <c r="E921" s="84">
        <v>1</v>
      </c>
      <c r="F921" s="93">
        <v>5.0000000000000001E-3</v>
      </c>
      <c r="G921"/>
    </row>
    <row r="922" spans="1:7">
      <c r="A922" s="226" t="s">
        <v>121</v>
      </c>
      <c r="B922" s="227"/>
      <c r="C922" s="91">
        <v>0</v>
      </c>
      <c r="D922" s="92">
        <v>0</v>
      </c>
      <c r="E922" s="84">
        <v>1</v>
      </c>
      <c r="F922" s="93">
        <v>5.0000000000000001E-3</v>
      </c>
      <c r="G922"/>
    </row>
    <row r="923" spans="1:7">
      <c r="A923" s="226" t="s">
        <v>122</v>
      </c>
      <c r="B923" s="227"/>
      <c r="C923" s="91">
        <v>0</v>
      </c>
      <c r="D923" s="92">
        <v>0</v>
      </c>
      <c r="E923" s="84">
        <v>1</v>
      </c>
      <c r="F923" s="93">
        <v>5.0000000000000001E-3</v>
      </c>
      <c r="G923"/>
    </row>
    <row r="924" spans="1:7">
      <c r="A924" s="226" t="s">
        <v>123</v>
      </c>
      <c r="B924" s="227"/>
      <c r="C924" s="91">
        <v>0</v>
      </c>
      <c r="D924" s="92">
        <v>0</v>
      </c>
      <c r="E924" s="84">
        <v>0</v>
      </c>
      <c r="F924" s="93">
        <v>0</v>
      </c>
      <c r="G924"/>
    </row>
    <row r="925" spans="1:7">
      <c r="A925" s="226" t="s">
        <v>124</v>
      </c>
      <c r="B925" s="227"/>
      <c r="C925" s="91">
        <v>1</v>
      </c>
      <c r="D925" s="92">
        <v>3.5999999999999997E-2</v>
      </c>
      <c r="E925" s="84">
        <v>2</v>
      </c>
      <c r="F925" s="93">
        <v>0.01</v>
      </c>
      <c r="G925"/>
    </row>
    <row r="926" spans="1:7">
      <c r="A926" s="226" t="s">
        <v>125</v>
      </c>
      <c r="B926" s="227"/>
      <c r="C926" s="91">
        <v>0</v>
      </c>
      <c r="D926" s="92">
        <v>0</v>
      </c>
      <c r="E926" s="84">
        <v>2</v>
      </c>
      <c r="F926" s="93">
        <v>0.01</v>
      </c>
      <c r="G926"/>
    </row>
    <row r="927" spans="1:7">
      <c r="A927" s="226" t="s">
        <v>126</v>
      </c>
      <c r="B927" s="227"/>
      <c r="C927" s="91">
        <v>0</v>
      </c>
      <c r="D927" s="92">
        <v>0</v>
      </c>
      <c r="E927" s="84">
        <v>1</v>
      </c>
      <c r="F927" s="93">
        <v>5.0000000000000001E-3</v>
      </c>
      <c r="G927"/>
    </row>
    <row r="928" spans="1:7">
      <c r="A928" s="226" t="s">
        <v>127</v>
      </c>
      <c r="B928" s="227"/>
      <c r="C928" s="91">
        <v>4</v>
      </c>
      <c r="D928" s="92">
        <v>0.14299999999999999</v>
      </c>
      <c r="E928" s="84">
        <v>5</v>
      </c>
      <c r="F928" s="93">
        <v>2.4E-2</v>
      </c>
      <c r="G928"/>
    </row>
    <row r="929" spans="1:7">
      <c r="A929" s="226" t="s">
        <v>128</v>
      </c>
      <c r="B929" s="227"/>
      <c r="C929" s="91">
        <v>0</v>
      </c>
      <c r="D929" s="92">
        <v>0</v>
      </c>
      <c r="E929" s="168">
        <v>2</v>
      </c>
      <c r="F929" s="93">
        <v>0.01</v>
      </c>
      <c r="G929"/>
    </row>
    <row r="930" spans="1:7">
      <c r="A930" s="226" t="s">
        <v>129</v>
      </c>
      <c r="B930" s="227"/>
      <c r="C930" s="91">
        <v>5</v>
      </c>
      <c r="D930" s="92">
        <v>0.17899999999999999</v>
      </c>
      <c r="E930" s="84">
        <v>25</v>
      </c>
      <c r="F930" s="93">
        <v>0.12</v>
      </c>
      <c r="G930"/>
    </row>
    <row r="931" spans="1:7">
      <c r="A931" s="226" t="s">
        <v>130</v>
      </c>
      <c r="B931" s="227"/>
      <c r="C931" s="91">
        <v>0</v>
      </c>
      <c r="D931" s="92">
        <v>0</v>
      </c>
      <c r="E931" s="84">
        <v>3</v>
      </c>
      <c r="F931" s="93">
        <v>1.4E-2</v>
      </c>
      <c r="G931"/>
    </row>
    <row r="932" spans="1:7">
      <c r="A932" s="226" t="s">
        <v>131</v>
      </c>
      <c r="B932" s="227"/>
      <c r="C932" s="91">
        <v>0</v>
      </c>
      <c r="D932" s="92">
        <v>0</v>
      </c>
      <c r="E932" s="84">
        <v>7</v>
      </c>
      <c r="F932" s="93">
        <v>3.3000000000000002E-2</v>
      </c>
      <c r="G932"/>
    </row>
    <row r="933" spans="1:7">
      <c r="A933" s="226" t="s">
        <v>132</v>
      </c>
      <c r="B933" s="227"/>
      <c r="C933" s="91">
        <v>0</v>
      </c>
      <c r="D933" s="92">
        <v>0</v>
      </c>
      <c r="E933" s="84">
        <v>0</v>
      </c>
      <c r="F933" s="93">
        <v>0</v>
      </c>
      <c r="G933"/>
    </row>
    <row r="934" spans="1:7">
      <c r="A934" s="226" t="s">
        <v>133</v>
      </c>
      <c r="B934" s="227"/>
      <c r="C934" s="91">
        <v>0</v>
      </c>
      <c r="D934" s="92">
        <v>0</v>
      </c>
      <c r="E934" s="84">
        <v>0</v>
      </c>
      <c r="F934" s="93">
        <v>0</v>
      </c>
      <c r="G934"/>
    </row>
    <row r="935" spans="1:7">
      <c r="A935" s="226" t="s">
        <v>134</v>
      </c>
      <c r="B935" s="227"/>
      <c r="C935" s="91">
        <v>0</v>
      </c>
      <c r="D935" s="92">
        <v>0</v>
      </c>
      <c r="E935" s="84">
        <v>2</v>
      </c>
      <c r="F935" s="93">
        <v>0.01</v>
      </c>
      <c r="G935"/>
    </row>
    <row r="936" spans="1:7">
      <c r="A936" s="226" t="s">
        <v>135</v>
      </c>
      <c r="B936" s="227"/>
      <c r="C936" s="91">
        <v>0</v>
      </c>
      <c r="D936" s="92">
        <v>0</v>
      </c>
      <c r="E936" s="84">
        <v>1</v>
      </c>
      <c r="F936" s="93">
        <v>5.0000000000000001E-3</v>
      </c>
      <c r="G936"/>
    </row>
    <row r="937" spans="1:7">
      <c r="A937" s="226" t="s">
        <v>136</v>
      </c>
      <c r="B937" s="227"/>
      <c r="C937" s="91">
        <v>3</v>
      </c>
      <c r="D937" s="92">
        <v>0.107</v>
      </c>
      <c r="E937" s="84">
        <v>8</v>
      </c>
      <c r="F937" s="93">
        <v>3.7999999999999999E-2</v>
      </c>
      <c r="G937"/>
    </row>
    <row r="938" spans="1:7">
      <c r="A938" s="274" t="s">
        <v>137</v>
      </c>
      <c r="B938" s="225"/>
      <c r="C938" s="97">
        <v>0</v>
      </c>
      <c r="D938" s="98">
        <v>0</v>
      </c>
      <c r="E938" s="171">
        <v>5</v>
      </c>
      <c r="F938" s="99">
        <v>2.4E-2</v>
      </c>
      <c r="G938"/>
    </row>
    <row r="939" spans="1:7">
      <c r="A939" s="205" t="s">
        <v>477</v>
      </c>
      <c r="B939" s="206"/>
      <c r="C939" s="206"/>
      <c r="D939" s="206"/>
      <c r="E939" s="206"/>
      <c r="F939" s="207"/>
      <c r="G939"/>
    </row>
    <row r="940" spans="1:7">
      <c r="A940" s="226" t="s">
        <v>138</v>
      </c>
      <c r="B940" s="227"/>
      <c r="C940" s="91">
        <v>0</v>
      </c>
      <c r="D940" s="92">
        <v>0</v>
      </c>
      <c r="E940" s="84">
        <v>6</v>
      </c>
      <c r="F940" s="93">
        <v>2.9000000000000001E-2</v>
      </c>
      <c r="G940"/>
    </row>
    <row r="941" spans="1:7">
      <c r="A941" s="226" t="s">
        <v>139</v>
      </c>
      <c r="B941" s="227"/>
      <c r="C941" s="91">
        <v>0</v>
      </c>
      <c r="D941" s="92">
        <v>0</v>
      </c>
      <c r="E941" s="84">
        <v>1</v>
      </c>
      <c r="F941" s="93">
        <v>5.0000000000000001E-3</v>
      </c>
      <c r="G941"/>
    </row>
    <row r="942" spans="1:7">
      <c r="A942" s="226" t="s">
        <v>140</v>
      </c>
      <c r="B942" s="227"/>
      <c r="C942" s="91">
        <v>1</v>
      </c>
      <c r="D942" s="92">
        <v>3.5999999999999997E-2</v>
      </c>
      <c r="E942" s="84">
        <v>9</v>
      </c>
      <c r="F942" s="93">
        <v>4.2999999999999997E-2</v>
      </c>
      <c r="G942"/>
    </row>
    <row r="943" spans="1:7">
      <c r="A943" s="226" t="s">
        <v>141</v>
      </c>
      <c r="B943" s="227"/>
      <c r="C943" s="91">
        <v>0</v>
      </c>
      <c r="D943" s="92">
        <v>0</v>
      </c>
      <c r="E943" s="84">
        <v>1</v>
      </c>
      <c r="F943" s="93">
        <v>5.0000000000000001E-3</v>
      </c>
      <c r="G943"/>
    </row>
    <row r="944" spans="1:7">
      <c r="A944" s="226" t="s">
        <v>142</v>
      </c>
      <c r="B944" s="227"/>
      <c r="C944" s="91">
        <v>0</v>
      </c>
      <c r="D944" s="92">
        <v>0</v>
      </c>
      <c r="E944" s="84">
        <v>1</v>
      </c>
      <c r="F944" s="93">
        <v>5.0000000000000001E-3</v>
      </c>
      <c r="G944"/>
    </row>
    <row r="945" spans="1:7">
      <c r="A945" s="226" t="s">
        <v>143</v>
      </c>
      <c r="B945" s="227"/>
      <c r="C945" s="91">
        <v>1</v>
      </c>
      <c r="D945" s="92">
        <v>3.5999999999999997E-2</v>
      </c>
      <c r="E945" s="84">
        <v>3</v>
      </c>
      <c r="F945" s="93">
        <v>1.4E-2</v>
      </c>
      <c r="G945"/>
    </row>
    <row r="946" spans="1:7">
      <c r="A946" s="226" t="s">
        <v>144</v>
      </c>
      <c r="B946" s="227"/>
      <c r="C946" s="91">
        <v>0</v>
      </c>
      <c r="D946" s="92">
        <v>0</v>
      </c>
      <c r="E946" s="84">
        <v>1</v>
      </c>
      <c r="F946" s="93">
        <v>5.0000000000000001E-3</v>
      </c>
      <c r="G946"/>
    </row>
    <row r="947" spans="1:7">
      <c r="A947" s="226" t="s">
        <v>145</v>
      </c>
      <c r="B947" s="227"/>
      <c r="C947" s="91">
        <v>1</v>
      </c>
      <c r="D947" s="92">
        <v>3.5999999999999997E-2</v>
      </c>
      <c r="E947" s="84">
        <v>1</v>
      </c>
      <c r="F947" s="93">
        <v>5.0000000000000001E-3</v>
      </c>
      <c r="G947"/>
    </row>
    <row r="948" spans="1:7">
      <c r="A948" s="226" t="s">
        <v>146</v>
      </c>
      <c r="B948" s="227"/>
      <c r="C948" s="91">
        <v>0</v>
      </c>
      <c r="D948" s="92">
        <v>0</v>
      </c>
      <c r="E948" s="84">
        <v>1</v>
      </c>
      <c r="F948" s="93">
        <v>5.0000000000000001E-3</v>
      </c>
      <c r="G948"/>
    </row>
    <row r="949" spans="1:7">
      <c r="A949" s="226" t="s">
        <v>147</v>
      </c>
      <c r="B949" s="227"/>
      <c r="C949" s="91">
        <v>0</v>
      </c>
      <c r="D949" s="92">
        <v>0</v>
      </c>
      <c r="E949" s="84">
        <v>0</v>
      </c>
      <c r="F949" s="93">
        <v>0</v>
      </c>
      <c r="G949"/>
    </row>
    <row r="950" spans="1:7">
      <c r="A950" s="226" t="s">
        <v>148</v>
      </c>
      <c r="B950" s="227"/>
      <c r="C950" s="91">
        <v>0</v>
      </c>
      <c r="D950" s="92">
        <v>0</v>
      </c>
      <c r="E950" s="84">
        <v>0</v>
      </c>
      <c r="F950" s="93">
        <v>0</v>
      </c>
      <c r="G950"/>
    </row>
    <row r="951" spans="1:7">
      <c r="A951" s="260" t="s">
        <v>15</v>
      </c>
      <c r="B951" s="227"/>
      <c r="C951" s="91">
        <v>1</v>
      </c>
      <c r="D951" s="92">
        <v>3.5999999999999997E-2</v>
      </c>
      <c r="E951" s="84">
        <v>14</v>
      </c>
      <c r="F951" s="93">
        <v>6.7000000000000004E-2</v>
      </c>
      <c r="G951"/>
    </row>
    <row r="952" spans="1:7">
      <c r="A952" s="224" t="s">
        <v>0</v>
      </c>
      <c r="B952" s="225"/>
      <c r="C952" s="97">
        <v>28</v>
      </c>
      <c r="D952" s="98">
        <v>1</v>
      </c>
      <c r="E952" s="86">
        <v>209</v>
      </c>
      <c r="F952" s="99">
        <v>1</v>
      </c>
      <c r="G952"/>
    </row>
    <row r="953" spans="1:7" ht="32" customHeight="1">
      <c r="A953" s="205" t="s">
        <v>466</v>
      </c>
      <c r="B953" s="206"/>
      <c r="C953" s="206"/>
      <c r="D953" s="206"/>
      <c r="E953" s="206"/>
      <c r="F953" s="207"/>
      <c r="G953"/>
    </row>
    <row r="954" spans="1:7">
      <c r="A954" s="304" t="s">
        <v>151</v>
      </c>
      <c r="B954" s="229"/>
      <c r="C954" s="88">
        <v>5</v>
      </c>
      <c r="D954" s="89">
        <f>C954/C$967</f>
        <v>0.17241379310344829</v>
      </c>
      <c r="E954" s="85">
        <v>46</v>
      </c>
      <c r="F954" s="90">
        <f>E954/E$967</f>
        <v>0.22222222222222221</v>
      </c>
      <c r="G954"/>
    </row>
    <row r="955" spans="1:7">
      <c r="A955" s="287" t="s">
        <v>152</v>
      </c>
      <c r="B955" s="227"/>
      <c r="C955" s="91">
        <v>17</v>
      </c>
      <c r="D955" s="92">
        <f t="shared" ref="D955:F966" si="12">C955/C$967</f>
        <v>0.58620689655172409</v>
      </c>
      <c r="E955" s="84">
        <v>128</v>
      </c>
      <c r="F955" s="93">
        <f t="shared" si="12"/>
        <v>0.61835748792270528</v>
      </c>
      <c r="G955"/>
    </row>
    <row r="956" spans="1:7">
      <c r="A956" s="287" t="s">
        <v>153</v>
      </c>
      <c r="B956" s="227"/>
      <c r="C956" s="91">
        <v>3</v>
      </c>
      <c r="D956" s="92">
        <f t="shared" si="12"/>
        <v>0.10344827586206896</v>
      </c>
      <c r="E956" s="84">
        <v>54</v>
      </c>
      <c r="F956" s="93">
        <f t="shared" si="12"/>
        <v>0.2608695652173913</v>
      </c>
      <c r="G956"/>
    </row>
    <row r="957" spans="1:7">
      <c r="A957" s="287" t="s">
        <v>71</v>
      </c>
      <c r="B957" s="227"/>
      <c r="C957" s="91">
        <v>21</v>
      </c>
      <c r="D957" s="92">
        <f t="shared" si="12"/>
        <v>0.72413793103448276</v>
      </c>
      <c r="E957" s="84">
        <v>127</v>
      </c>
      <c r="F957" s="93">
        <f t="shared" si="12"/>
        <v>0.61352657004830913</v>
      </c>
      <c r="G957"/>
    </row>
    <row r="958" spans="1:7">
      <c r="A958" s="287" t="s">
        <v>154</v>
      </c>
      <c r="B958" s="227"/>
      <c r="C958" s="91">
        <v>4</v>
      </c>
      <c r="D958" s="92">
        <f t="shared" si="12"/>
        <v>0.13793103448275862</v>
      </c>
      <c r="E958" s="84">
        <v>32</v>
      </c>
      <c r="F958" s="93">
        <f t="shared" si="12"/>
        <v>0.15458937198067632</v>
      </c>
      <c r="G958"/>
    </row>
    <row r="959" spans="1:7">
      <c r="A959" s="287" t="s">
        <v>72</v>
      </c>
      <c r="B959" s="227"/>
      <c r="C959" s="91">
        <v>23</v>
      </c>
      <c r="D959" s="92">
        <f t="shared" si="12"/>
        <v>0.7931034482758621</v>
      </c>
      <c r="E959" s="84">
        <v>147</v>
      </c>
      <c r="F959" s="93">
        <f t="shared" si="12"/>
        <v>0.71014492753623193</v>
      </c>
      <c r="G959"/>
    </row>
    <row r="960" spans="1:7">
      <c r="A960" s="287" t="s">
        <v>73</v>
      </c>
      <c r="B960" s="227"/>
      <c r="C960" s="91">
        <v>5</v>
      </c>
      <c r="D960" s="92">
        <f t="shared" si="12"/>
        <v>0.17241379310344829</v>
      </c>
      <c r="E960" s="84">
        <v>71</v>
      </c>
      <c r="F960" s="93">
        <f t="shared" si="12"/>
        <v>0.34299516908212563</v>
      </c>
      <c r="G960"/>
    </row>
    <row r="961" spans="1:7" ht="30" customHeight="1">
      <c r="A961" s="287" t="s">
        <v>155</v>
      </c>
      <c r="B961" s="227"/>
      <c r="C961" s="91">
        <v>1</v>
      </c>
      <c r="D961" s="92">
        <f t="shared" si="12"/>
        <v>3.4482758620689655E-2</v>
      </c>
      <c r="E961" s="84">
        <v>12</v>
      </c>
      <c r="F961" s="93">
        <f t="shared" si="12"/>
        <v>5.7971014492753624E-2</v>
      </c>
      <c r="G961"/>
    </row>
    <row r="962" spans="1:7">
      <c r="A962" s="287" t="s">
        <v>74</v>
      </c>
      <c r="B962" s="227"/>
      <c r="C962" s="91">
        <v>5</v>
      </c>
      <c r="D962" s="92">
        <f t="shared" si="12"/>
        <v>0.17241379310344829</v>
      </c>
      <c r="E962" s="84">
        <v>19</v>
      </c>
      <c r="F962" s="93">
        <f t="shared" si="12"/>
        <v>9.1787439613526575E-2</v>
      </c>
      <c r="G962"/>
    </row>
    <row r="963" spans="1:7">
      <c r="A963" s="287" t="s">
        <v>156</v>
      </c>
      <c r="B963" s="227"/>
      <c r="C963" s="91">
        <v>2</v>
      </c>
      <c r="D963" s="92">
        <f t="shared" si="12"/>
        <v>6.8965517241379309E-2</v>
      </c>
      <c r="E963" s="84">
        <v>19</v>
      </c>
      <c r="F963" s="93">
        <f t="shared" si="12"/>
        <v>9.1787439613526575E-2</v>
      </c>
      <c r="G963"/>
    </row>
    <row r="964" spans="1:7">
      <c r="A964" s="287" t="s">
        <v>157</v>
      </c>
      <c r="B964" s="227"/>
      <c r="C964" s="91">
        <v>8</v>
      </c>
      <c r="D964" s="92">
        <f t="shared" si="12"/>
        <v>0.27586206896551724</v>
      </c>
      <c r="E964" s="84">
        <v>65</v>
      </c>
      <c r="F964" s="93">
        <f t="shared" si="12"/>
        <v>0.3140096618357488</v>
      </c>
      <c r="G964"/>
    </row>
    <row r="965" spans="1:7">
      <c r="A965" s="260" t="s">
        <v>309</v>
      </c>
      <c r="B965" s="227"/>
      <c r="C965" s="91">
        <v>0</v>
      </c>
      <c r="D965" s="92">
        <f t="shared" si="12"/>
        <v>0</v>
      </c>
      <c r="E965" s="84">
        <v>9</v>
      </c>
      <c r="F965" s="93">
        <f t="shared" si="12"/>
        <v>4.3478260869565216E-2</v>
      </c>
      <c r="G965"/>
    </row>
    <row r="966" spans="1:7">
      <c r="A966" s="287" t="s">
        <v>203</v>
      </c>
      <c r="B966" s="227"/>
      <c r="C966" s="91">
        <v>0</v>
      </c>
      <c r="D966" s="92">
        <f t="shared" si="12"/>
        <v>0</v>
      </c>
      <c r="E966" s="184">
        <v>14</v>
      </c>
      <c r="F966" s="93">
        <f t="shared" si="12"/>
        <v>6.7632850241545889E-2</v>
      </c>
      <c r="G966"/>
    </row>
    <row r="967" spans="1:7" ht="16" customHeight="1">
      <c r="A967" s="290" t="s">
        <v>337</v>
      </c>
      <c r="B967" s="291"/>
      <c r="C967" s="163">
        <v>29</v>
      </c>
      <c r="D967" s="164"/>
      <c r="E967" s="165">
        <v>207</v>
      </c>
      <c r="F967" s="166"/>
      <c r="G967"/>
    </row>
    <row r="968" spans="1:7">
      <c r="A968" s="205" t="s">
        <v>397</v>
      </c>
      <c r="B968" s="206"/>
      <c r="C968" s="206"/>
      <c r="D968" s="206"/>
      <c r="E968" s="206"/>
      <c r="F968" s="207"/>
      <c r="G968"/>
    </row>
    <row r="969" spans="1:7">
      <c r="A969" s="306" t="s">
        <v>1</v>
      </c>
      <c r="B969" s="271"/>
      <c r="C969" s="88">
        <v>19</v>
      </c>
      <c r="D969" s="89">
        <v>0.65500000000000003</v>
      </c>
      <c r="E969" s="85">
        <v>127</v>
      </c>
      <c r="F969" s="90">
        <v>0.61399999999999999</v>
      </c>
      <c r="G969"/>
    </row>
    <row r="970" spans="1:7">
      <c r="A970" s="305">
        <v>1</v>
      </c>
      <c r="B970" s="312"/>
      <c r="C970" s="100">
        <v>2</v>
      </c>
      <c r="D970" s="101">
        <v>6.9000000000000006E-2</v>
      </c>
      <c r="E970" s="78">
        <v>22</v>
      </c>
      <c r="F970" s="102">
        <v>0.106</v>
      </c>
      <c r="G970"/>
    </row>
    <row r="971" spans="1:7">
      <c r="A971" s="305">
        <v>2</v>
      </c>
      <c r="B971" s="262"/>
      <c r="C971" s="91">
        <v>3</v>
      </c>
      <c r="D971" s="92">
        <v>0.10299999999999999</v>
      </c>
      <c r="E971" s="84">
        <v>13</v>
      </c>
      <c r="F971" s="93">
        <v>6.3E-2</v>
      </c>
      <c r="G971"/>
    </row>
    <row r="972" spans="1:7">
      <c r="A972" s="305">
        <v>3</v>
      </c>
      <c r="B972" s="262"/>
      <c r="C972" s="91">
        <v>1</v>
      </c>
      <c r="D972" s="92">
        <v>3.4000000000000002E-2</v>
      </c>
      <c r="E972" s="84">
        <v>10</v>
      </c>
      <c r="F972" s="93">
        <v>4.8000000000000001E-2</v>
      </c>
      <c r="G972"/>
    </row>
    <row r="973" spans="1:7">
      <c r="A973" s="305">
        <v>4</v>
      </c>
      <c r="B973" s="262"/>
      <c r="C973" s="91">
        <v>1</v>
      </c>
      <c r="D973" s="92">
        <v>3.4000000000000002E-2</v>
      </c>
      <c r="E973" s="84">
        <v>4</v>
      </c>
      <c r="F973" s="93">
        <v>1.9E-2</v>
      </c>
      <c r="G973"/>
    </row>
    <row r="974" spans="1:7">
      <c r="A974" s="305">
        <v>5</v>
      </c>
      <c r="B974" s="262"/>
      <c r="C974" s="91">
        <v>0</v>
      </c>
      <c r="D974" s="92">
        <v>0</v>
      </c>
      <c r="E974" s="84">
        <v>5</v>
      </c>
      <c r="F974" s="93">
        <v>2.4E-2</v>
      </c>
      <c r="G974"/>
    </row>
    <row r="975" spans="1:7">
      <c r="A975" s="305">
        <v>6</v>
      </c>
      <c r="B975" s="262"/>
      <c r="C975" s="91">
        <v>1</v>
      </c>
      <c r="D975" s="92">
        <v>3.4000000000000002E-2</v>
      </c>
      <c r="E975" s="84">
        <v>7</v>
      </c>
      <c r="F975" s="93">
        <v>3.4000000000000002E-2</v>
      </c>
      <c r="G975"/>
    </row>
    <row r="976" spans="1:7">
      <c r="A976" s="305">
        <v>7</v>
      </c>
      <c r="B976" s="262"/>
      <c r="C976" s="91">
        <v>0</v>
      </c>
      <c r="D976" s="92">
        <v>0</v>
      </c>
      <c r="E976" s="84">
        <v>2</v>
      </c>
      <c r="F976" s="93">
        <v>0.01</v>
      </c>
      <c r="G976"/>
    </row>
    <row r="977" spans="1:7">
      <c r="A977" s="305">
        <v>8</v>
      </c>
      <c r="B977" s="262"/>
      <c r="C977" s="91">
        <v>0</v>
      </c>
      <c r="D977" s="92">
        <v>0</v>
      </c>
      <c r="E977" s="84">
        <v>2</v>
      </c>
      <c r="F977" s="93">
        <v>0.01</v>
      </c>
      <c r="G977"/>
    </row>
    <row r="978" spans="1:7">
      <c r="A978" s="305">
        <v>9</v>
      </c>
      <c r="B978" s="262"/>
      <c r="C978" s="91">
        <v>0</v>
      </c>
      <c r="D978" s="92">
        <v>0</v>
      </c>
      <c r="E978" s="84">
        <v>0</v>
      </c>
      <c r="F978" s="93">
        <v>0</v>
      </c>
      <c r="G978"/>
    </row>
    <row r="979" spans="1:7">
      <c r="A979" s="305" t="s">
        <v>14</v>
      </c>
      <c r="B979" s="262"/>
      <c r="C979" s="91">
        <v>2</v>
      </c>
      <c r="D979" s="92">
        <v>6.9000000000000006E-2</v>
      </c>
      <c r="E979" s="84">
        <v>15</v>
      </c>
      <c r="F979" s="93">
        <v>7.1999999999999995E-2</v>
      </c>
      <c r="G979"/>
    </row>
    <row r="980" spans="1:7">
      <c r="A980" s="224" t="s">
        <v>0</v>
      </c>
      <c r="B980" s="225"/>
      <c r="C980" s="97">
        <v>29</v>
      </c>
      <c r="D980" s="98">
        <v>1</v>
      </c>
      <c r="E980" s="86">
        <v>207</v>
      </c>
      <c r="F980" s="99">
        <v>1</v>
      </c>
      <c r="G980"/>
    </row>
    <row r="981" spans="1:7" ht="48" customHeight="1">
      <c r="A981" s="249" t="s">
        <v>485</v>
      </c>
      <c r="B981" s="250"/>
      <c r="C981" s="250"/>
      <c r="D981" s="250"/>
      <c r="E981" s="250"/>
      <c r="F981" s="251"/>
      <c r="G981"/>
    </row>
    <row r="982" spans="1:7">
      <c r="A982" s="306" t="s">
        <v>1</v>
      </c>
      <c r="B982" s="271"/>
      <c r="C982" s="88">
        <v>0</v>
      </c>
      <c r="D982" s="89">
        <v>0</v>
      </c>
      <c r="E982" s="85">
        <v>5</v>
      </c>
      <c r="F982" s="90">
        <v>6.0999999999999999E-2</v>
      </c>
      <c r="G982"/>
    </row>
    <row r="983" spans="1:7">
      <c r="A983" s="313" t="s">
        <v>315</v>
      </c>
      <c r="B983" s="314"/>
      <c r="C983" s="100">
        <v>3</v>
      </c>
      <c r="D983" s="101">
        <v>0.3</v>
      </c>
      <c r="E983" s="78">
        <v>10</v>
      </c>
      <c r="F983" s="102">
        <v>0.122</v>
      </c>
      <c r="G983"/>
    </row>
    <row r="984" spans="1:7">
      <c r="A984" s="305">
        <v>2</v>
      </c>
      <c r="B984" s="262"/>
      <c r="C984" s="91">
        <v>0</v>
      </c>
      <c r="D984" s="92">
        <v>0</v>
      </c>
      <c r="E984" s="84">
        <v>3</v>
      </c>
      <c r="F984" s="93">
        <v>3.6999999999999998E-2</v>
      </c>
      <c r="G984"/>
    </row>
    <row r="985" spans="1:7">
      <c r="A985" s="305">
        <v>3</v>
      </c>
      <c r="B985" s="262"/>
      <c r="C985" s="91">
        <v>1</v>
      </c>
      <c r="D985" s="92">
        <v>0.1</v>
      </c>
      <c r="E985" s="84">
        <v>3</v>
      </c>
      <c r="F985" s="93">
        <v>3.6999999999999998E-2</v>
      </c>
      <c r="G985"/>
    </row>
    <row r="986" spans="1:7">
      <c r="A986" s="305">
        <v>4</v>
      </c>
      <c r="B986" s="262"/>
      <c r="C986" s="91">
        <v>0</v>
      </c>
      <c r="D986" s="92">
        <v>0</v>
      </c>
      <c r="E986" s="84">
        <v>0</v>
      </c>
      <c r="F986" s="93">
        <v>0</v>
      </c>
      <c r="G986"/>
    </row>
    <row r="987" spans="1:7">
      <c r="A987" s="305">
        <v>5</v>
      </c>
      <c r="B987" s="262"/>
      <c r="C987" s="91">
        <v>0</v>
      </c>
      <c r="D987" s="92">
        <v>0</v>
      </c>
      <c r="E987" s="84">
        <v>0</v>
      </c>
      <c r="F987" s="93">
        <v>0</v>
      </c>
      <c r="G987"/>
    </row>
    <row r="988" spans="1:7">
      <c r="A988" s="305">
        <v>6</v>
      </c>
      <c r="B988" s="262"/>
      <c r="C988" s="91">
        <v>1</v>
      </c>
      <c r="D988" s="92">
        <v>0.1</v>
      </c>
      <c r="E988" s="84">
        <v>0</v>
      </c>
      <c r="F988" s="93">
        <v>0</v>
      </c>
      <c r="G988"/>
    </row>
    <row r="989" spans="1:7">
      <c r="A989" s="305">
        <v>7</v>
      </c>
      <c r="B989" s="262"/>
      <c r="C989" s="91">
        <v>0</v>
      </c>
      <c r="D989" s="92">
        <v>0</v>
      </c>
      <c r="E989" s="84">
        <v>0</v>
      </c>
      <c r="F989" s="93">
        <v>0</v>
      </c>
      <c r="G989"/>
    </row>
    <row r="990" spans="1:7">
      <c r="A990" s="305">
        <v>8</v>
      </c>
      <c r="B990" s="262"/>
      <c r="C990" s="91">
        <v>0</v>
      </c>
      <c r="D990" s="92">
        <v>0</v>
      </c>
      <c r="E990" s="84">
        <v>0</v>
      </c>
      <c r="F990" s="93">
        <v>0</v>
      </c>
      <c r="G990"/>
    </row>
    <row r="991" spans="1:7">
      <c r="A991" s="305">
        <v>9</v>
      </c>
      <c r="B991" s="262"/>
      <c r="C991" s="91">
        <v>0</v>
      </c>
      <c r="D991" s="92">
        <v>0</v>
      </c>
      <c r="E991" s="84">
        <v>0</v>
      </c>
      <c r="F991" s="93">
        <v>0</v>
      </c>
      <c r="G991"/>
    </row>
    <row r="992" spans="1:7">
      <c r="A992" s="307" t="s">
        <v>14</v>
      </c>
      <c r="B992" s="308"/>
      <c r="C992" s="91">
        <v>0</v>
      </c>
      <c r="D992" s="92">
        <v>0</v>
      </c>
      <c r="E992" s="120">
        <v>0</v>
      </c>
      <c r="F992" s="93">
        <v>0</v>
      </c>
      <c r="G992"/>
    </row>
    <row r="993" spans="1:7">
      <c r="A993" s="261" t="s">
        <v>314</v>
      </c>
      <c r="B993" s="262"/>
      <c r="C993" s="91">
        <v>5</v>
      </c>
      <c r="D993" s="92">
        <v>0.5</v>
      </c>
      <c r="E993" s="84">
        <v>61</v>
      </c>
      <c r="F993" s="93">
        <v>0.74399999999999999</v>
      </c>
      <c r="G993"/>
    </row>
    <row r="994" spans="1:7">
      <c r="A994" s="224" t="s">
        <v>0</v>
      </c>
      <c r="B994" s="225"/>
      <c r="C994" s="97">
        <v>10</v>
      </c>
      <c r="D994" s="98">
        <v>1</v>
      </c>
      <c r="E994" s="86">
        <v>82</v>
      </c>
      <c r="F994" s="99">
        <v>1</v>
      </c>
      <c r="G994"/>
    </row>
    <row r="995" spans="1:7" ht="32" customHeight="1">
      <c r="A995" s="205" t="s">
        <v>398</v>
      </c>
      <c r="B995" s="206"/>
      <c r="C995" s="206"/>
      <c r="D995" s="206"/>
      <c r="E995" s="206"/>
      <c r="F995" s="207"/>
      <c r="G995"/>
    </row>
    <row r="996" spans="1:7">
      <c r="A996" s="306" t="s">
        <v>77</v>
      </c>
      <c r="B996" s="271"/>
      <c r="C996" s="88">
        <v>22</v>
      </c>
      <c r="D996" s="89">
        <f>C996/C$1000</f>
        <v>0.7857142857142857</v>
      </c>
      <c r="E996" s="85">
        <v>156</v>
      </c>
      <c r="F996" s="90">
        <f>E996/E$1000</f>
        <v>0.78787878787878785</v>
      </c>
      <c r="G996"/>
    </row>
    <row r="997" spans="1:7">
      <c r="A997" s="261" t="s">
        <v>158</v>
      </c>
      <c r="B997" s="262"/>
      <c r="C997" s="91">
        <v>13</v>
      </c>
      <c r="D997" s="92">
        <f t="shared" ref="D997:F999" si="13">C997/C$1000</f>
        <v>0.4642857142857143</v>
      </c>
      <c r="E997" s="84">
        <v>124</v>
      </c>
      <c r="F997" s="93">
        <f t="shared" si="13"/>
        <v>0.6262626262626263</v>
      </c>
      <c r="G997"/>
    </row>
    <row r="998" spans="1:7">
      <c r="A998" s="261" t="s">
        <v>159</v>
      </c>
      <c r="B998" s="262"/>
      <c r="C998" s="91">
        <v>16</v>
      </c>
      <c r="D998" s="92">
        <f t="shared" si="13"/>
        <v>0.5714285714285714</v>
      </c>
      <c r="E998" s="84">
        <v>135</v>
      </c>
      <c r="F998" s="93">
        <f t="shared" si="13"/>
        <v>0.68181818181818177</v>
      </c>
      <c r="G998"/>
    </row>
    <row r="999" spans="1:7">
      <c r="A999" s="261" t="s">
        <v>160</v>
      </c>
      <c r="B999" s="262"/>
      <c r="C999" s="91">
        <v>24</v>
      </c>
      <c r="D999" s="92">
        <f t="shared" si="13"/>
        <v>0.8571428571428571</v>
      </c>
      <c r="E999" s="84">
        <v>164</v>
      </c>
      <c r="F999" s="93">
        <f t="shared" si="13"/>
        <v>0.82828282828282829</v>
      </c>
      <c r="G999"/>
    </row>
    <row r="1000" spans="1:7">
      <c r="A1000" s="290" t="s">
        <v>337</v>
      </c>
      <c r="B1000" s="291"/>
      <c r="C1000" s="163">
        <v>28</v>
      </c>
      <c r="D1000" s="164"/>
      <c r="E1000" s="165">
        <v>198</v>
      </c>
      <c r="F1000" s="166"/>
      <c r="G1000"/>
    </row>
    <row r="1001" spans="1:7" s="80" customFormat="1" ht="32" customHeight="1">
      <c r="A1001" s="254" t="s">
        <v>399</v>
      </c>
      <c r="B1001" s="255"/>
      <c r="C1001" s="255"/>
      <c r="D1001" s="255"/>
      <c r="E1001" s="255"/>
      <c r="F1001" s="256"/>
    </row>
    <row r="1002" spans="1:7">
      <c r="A1002" s="249" t="s">
        <v>402</v>
      </c>
      <c r="B1002" s="250"/>
      <c r="C1002" s="250"/>
      <c r="D1002" s="250"/>
      <c r="E1002" s="250"/>
      <c r="F1002" s="251"/>
      <c r="G1002"/>
    </row>
    <row r="1003" spans="1:7" ht="32" customHeight="1">
      <c r="A1003" s="309" t="s">
        <v>204</v>
      </c>
      <c r="B1003" s="271"/>
      <c r="C1003" s="88">
        <v>20</v>
      </c>
      <c r="D1003" s="89">
        <f>C1003/C$1014</f>
        <v>0.14492753623188406</v>
      </c>
      <c r="E1003" s="85">
        <v>141</v>
      </c>
      <c r="F1003" s="90">
        <f>E1003/E$1014</f>
        <v>0.15443592552026286</v>
      </c>
      <c r="G1003"/>
    </row>
    <row r="1004" spans="1:7" ht="32" customHeight="1">
      <c r="A1004" s="305" t="s">
        <v>205</v>
      </c>
      <c r="B1004" s="262"/>
      <c r="C1004" s="91">
        <v>9</v>
      </c>
      <c r="D1004" s="92">
        <f t="shared" ref="D1004:F1013" si="14">C1004/C$1014</f>
        <v>6.5217391304347824E-2</v>
      </c>
      <c r="E1004" s="84">
        <v>119</v>
      </c>
      <c r="F1004" s="93">
        <f t="shared" si="14"/>
        <v>0.13033953997809419</v>
      </c>
      <c r="G1004"/>
    </row>
    <row r="1005" spans="1:7" ht="32" customHeight="1">
      <c r="A1005" s="305" t="s">
        <v>206</v>
      </c>
      <c r="B1005" s="262"/>
      <c r="C1005" s="91">
        <v>13</v>
      </c>
      <c r="D1005" s="92">
        <f t="shared" si="14"/>
        <v>9.420289855072464E-2</v>
      </c>
      <c r="E1005" s="84">
        <v>49</v>
      </c>
      <c r="F1005" s="93">
        <f t="shared" si="14"/>
        <v>5.3669222343921137E-2</v>
      </c>
      <c r="G1005"/>
    </row>
    <row r="1006" spans="1:7" ht="32" customHeight="1">
      <c r="A1006" s="305" t="s">
        <v>207</v>
      </c>
      <c r="B1006" s="262"/>
      <c r="C1006" s="91">
        <v>6</v>
      </c>
      <c r="D1006" s="92">
        <f t="shared" si="14"/>
        <v>4.3478260869565216E-2</v>
      </c>
      <c r="E1006" s="84">
        <v>63</v>
      </c>
      <c r="F1006" s="93">
        <f t="shared" si="14"/>
        <v>6.9003285870755757E-2</v>
      </c>
      <c r="G1006"/>
    </row>
    <row r="1007" spans="1:7" ht="30" customHeight="1">
      <c r="A1007" s="305" t="s">
        <v>208</v>
      </c>
      <c r="B1007" s="262"/>
      <c r="C1007" s="91">
        <v>1</v>
      </c>
      <c r="D1007" s="92">
        <f t="shared" si="14"/>
        <v>7.246376811594203E-3</v>
      </c>
      <c r="E1007" s="84">
        <v>9</v>
      </c>
      <c r="F1007" s="93">
        <f t="shared" si="14"/>
        <v>9.8576122672508221E-3</v>
      </c>
      <c r="G1007"/>
    </row>
    <row r="1008" spans="1:7">
      <c r="A1008" s="305" t="s">
        <v>209</v>
      </c>
      <c r="B1008" s="262"/>
      <c r="C1008" s="91">
        <v>17</v>
      </c>
      <c r="D1008" s="92">
        <f t="shared" si="14"/>
        <v>0.12318840579710146</v>
      </c>
      <c r="E1008" s="84">
        <v>77</v>
      </c>
      <c r="F1008" s="93">
        <f t="shared" si="14"/>
        <v>8.4337349397590355E-2</v>
      </c>
      <c r="G1008"/>
    </row>
    <row r="1009" spans="1:7">
      <c r="A1009" s="305" t="s">
        <v>210</v>
      </c>
      <c r="B1009" s="262"/>
      <c r="C1009" s="91">
        <v>5</v>
      </c>
      <c r="D1009" s="92">
        <f t="shared" si="14"/>
        <v>3.6231884057971016E-2</v>
      </c>
      <c r="E1009" s="84">
        <v>80</v>
      </c>
      <c r="F1009" s="93">
        <f t="shared" si="14"/>
        <v>8.7623220153340634E-2</v>
      </c>
      <c r="G1009"/>
    </row>
    <row r="1010" spans="1:7" ht="32" customHeight="1">
      <c r="A1010" s="305" t="s">
        <v>211</v>
      </c>
      <c r="B1010" s="262"/>
      <c r="C1010" s="91">
        <v>28</v>
      </c>
      <c r="D1010" s="92">
        <f t="shared" si="14"/>
        <v>0.20289855072463769</v>
      </c>
      <c r="E1010" s="84">
        <v>139</v>
      </c>
      <c r="F1010" s="93">
        <f t="shared" si="14"/>
        <v>0.15224534501642936</v>
      </c>
      <c r="G1010"/>
    </row>
    <row r="1011" spans="1:7" ht="32" customHeight="1">
      <c r="A1011" s="305" t="s">
        <v>212</v>
      </c>
      <c r="B1011" s="262"/>
      <c r="C1011" s="91">
        <v>9</v>
      </c>
      <c r="D1011" s="92">
        <f t="shared" si="14"/>
        <v>6.5217391304347824E-2</v>
      </c>
      <c r="E1011" s="84">
        <v>95</v>
      </c>
      <c r="F1011" s="93">
        <f t="shared" si="14"/>
        <v>0.10405257393209201</v>
      </c>
      <c r="G1011"/>
    </row>
    <row r="1012" spans="1:7" ht="32" customHeight="1">
      <c r="A1012" s="305" t="s">
        <v>213</v>
      </c>
      <c r="B1012" s="262"/>
      <c r="C1012" s="91">
        <v>61</v>
      </c>
      <c r="D1012" s="92">
        <f t="shared" si="14"/>
        <v>0.4420289855072464</v>
      </c>
      <c r="E1012" s="84">
        <v>282</v>
      </c>
      <c r="F1012" s="93">
        <f t="shared" si="14"/>
        <v>0.30887185104052572</v>
      </c>
      <c r="G1012"/>
    </row>
    <row r="1013" spans="1:7">
      <c r="A1013" s="320" t="s">
        <v>309</v>
      </c>
      <c r="B1013" s="321"/>
      <c r="C1013" s="94">
        <v>9</v>
      </c>
      <c r="D1013" s="95">
        <f t="shared" si="14"/>
        <v>6.5217391304347824E-2</v>
      </c>
      <c r="E1013" s="121">
        <v>79</v>
      </c>
      <c r="F1013" s="96">
        <f t="shared" si="14"/>
        <v>8.6527929901423883E-2</v>
      </c>
      <c r="G1013"/>
    </row>
    <row r="1014" spans="1:7">
      <c r="A1014" s="290" t="s">
        <v>337</v>
      </c>
      <c r="B1014" s="291"/>
      <c r="C1014" s="163">
        <v>138</v>
      </c>
      <c r="D1014" s="164"/>
      <c r="E1014" s="165">
        <v>913</v>
      </c>
      <c r="F1014" s="166"/>
      <c r="G1014"/>
    </row>
    <row r="1015" spans="1:7">
      <c r="A1015" s="205" t="s">
        <v>403</v>
      </c>
      <c r="B1015" s="206"/>
      <c r="C1015" s="206"/>
      <c r="D1015" s="206"/>
      <c r="E1015" s="206"/>
      <c r="F1015" s="207"/>
      <c r="G1015"/>
    </row>
    <row r="1016" spans="1:7">
      <c r="A1016" s="306" t="s">
        <v>400</v>
      </c>
      <c r="B1016" s="271"/>
      <c r="C1016" s="88">
        <v>47</v>
      </c>
      <c r="D1016" s="89">
        <v>0.34599999999999997</v>
      </c>
      <c r="E1016" s="85">
        <v>293</v>
      </c>
      <c r="F1016" s="90">
        <v>0.32200000000000001</v>
      </c>
      <c r="G1016"/>
    </row>
    <row r="1017" spans="1:7">
      <c r="A1017" s="261" t="s">
        <v>401</v>
      </c>
      <c r="B1017" s="262"/>
      <c r="C1017" s="91">
        <v>89</v>
      </c>
      <c r="D1017" s="92">
        <v>0.65400000000000003</v>
      </c>
      <c r="E1017" s="84">
        <v>612</v>
      </c>
      <c r="F1017" s="93">
        <v>0.67300000000000004</v>
      </c>
      <c r="G1017"/>
    </row>
    <row r="1018" spans="1:7">
      <c r="A1018" s="305" t="s">
        <v>214</v>
      </c>
      <c r="B1018" s="262"/>
      <c r="C1018" s="91">
        <v>0</v>
      </c>
      <c r="D1018" s="92">
        <v>0</v>
      </c>
      <c r="E1018" s="84">
        <v>5</v>
      </c>
      <c r="F1018" s="93">
        <v>5.0000000000000001E-3</v>
      </c>
      <c r="G1018"/>
    </row>
    <row r="1019" spans="1:7">
      <c r="A1019" s="224" t="s">
        <v>0</v>
      </c>
      <c r="B1019" s="225"/>
      <c r="C1019" s="97">
        <v>136</v>
      </c>
      <c r="D1019" s="98">
        <v>1</v>
      </c>
      <c r="E1019" s="86">
        <v>910</v>
      </c>
      <c r="F1019" s="99">
        <v>1</v>
      </c>
      <c r="G1019"/>
    </row>
    <row r="1020" spans="1:7">
      <c r="A1020" s="205" t="s">
        <v>404</v>
      </c>
      <c r="B1020" s="206"/>
      <c r="C1020" s="206"/>
      <c r="D1020" s="206"/>
      <c r="E1020" s="206"/>
      <c r="F1020" s="207"/>
      <c r="G1020"/>
    </row>
    <row r="1021" spans="1:7">
      <c r="A1021" s="309" t="s">
        <v>215</v>
      </c>
      <c r="B1021" s="271"/>
      <c r="C1021" s="88">
        <v>131</v>
      </c>
      <c r="D1021" s="89">
        <v>0.94899999999999995</v>
      </c>
      <c r="E1021" s="85">
        <v>877</v>
      </c>
      <c r="F1021" s="90">
        <v>0.96199999999999997</v>
      </c>
      <c r="G1021"/>
    </row>
    <row r="1022" spans="1:7">
      <c r="A1022" s="305" t="s">
        <v>216</v>
      </c>
      <c r="B1022" s="262"/>
      <c r="C1022" s="91">
        <v>0</v>
      </c>
      <c r="D1022" s="92">
        <v>0</v>
      </c>
      <c r="E1022" s="84">
        <v>9</v>
      </c>
      <c r="F1022" s="93">
        <v>0.01</v>
      </c>
      <c r="G1022"/>
    </row>
    <row r="1023" spans="1:7">
      <c r="A1023" s="305" t="s">
        <v>217</v>
      </c>
      <c r="B1023" s="262"/>
      <c r="C1023" s="91">
        <v>7</v>
      </c>
      <c r="D1023" s="92">
        <v>5.0999999999999997E-2</v>
      </c>
      <c r="E1023" s="84">
        <v>26</v>
      </c>
      <c r="F1023" s="93">
        <v>2.9000000000000001E-2</v>
      </c>
      <c r="G1023"/>
    </row>
    <row r="1024" spans="1:7">
      <c r="A1024" s="224" t="s">
        <v>0</v>
      </c>
      <c r="B1024" s="225"/>
      <c r="C1024" s="97">
        <v>138</v>
      </c>
      <c r="D1024" s="98">
        <v>1</v>
      </c>
      <c r="E1024" s="86">
        <v>912</v>
      </c>
      <c r="F1024" s="99">
        <v>1</v>
      </c>
      <c r="G1024"/>
    </row>
    <row r="1025" spans="1:7">
      <c r="A1025" s="205" t="s">
        <v>405</v>
      </c>
      <c r="B1025" s="206"/>
      <c r="C1025" s="206"/>
      <c r="D1025" s="206"/>
      <c r="E1025" s="206"/>
      <c r="F1025" s="207"/>
      <c r="G1025"/>
    </row>
    <row r="1026" spans="1:7">
      <c r="A1026" s="309" t="s">
        <v>3</v>
      </c>
      <c r="B1026" s="271"/>
      <c r="C1026" s="88">
        <v>133</v>
      </c>
      <c r="D1026" s="89">
        <v>0.96399999999999997</v>
      </c>
      <c r="E1026" s="85">
        <v>894</v>
      </c>
      <c r="F1026" s="90">
        <v>0.98099999999999998</v>
      </c>
      <c r="G1026"/>
    </row>
    <row r="1027" spans="1:7">
      <c r="A1027" s="305" t="s">
        <v>4</v>
      </c>
      <c r="B1027" s="262"/>
      <c r="C1027" s="91">
        <v>5</v>
      </c>
      <c r="D1027" s="92">
        <v>3.5999999999999997E-2</v>
      </c>
      <c r="E1027" s="84">
        <v>17</v>
      </c>
      <c r="F1027" s="93">
        <v>1.9E-2</v>
      </c>
      <c r="G1027"/>
    </row>
    <row r="1028" spans="1:7">
      <c r="A1028" s="224" t="s">
        <v>0</v>
      </c>
      <c r="B1028" s="225"/>
      <c r="C1028" s="97">
        <v>138</v>
      </c>
      <c r="D1028" s="98">
        <v>1</v>
      </c>
      <c r="E1028" s="86">
        <v>911</v>
      </c>
      <c r="F1028" s="99">
        <v>1</v>
      </c>
      <c r="G1028"/>
    </row>
    <row r="1029" spans="1:7">
      <c r="A1029" s="205" t="s">
        <v>406</v>
      </c>
      <c r="B1029" s="206"/>
      <c r="C1029" s="206"/>
      <c r="D1029" s="206"/>
      <c r="E1029" s="206"/>
      <c r="F1029" s="207"/>
      <c r="G1029"/>
    </row>
    <row r="1030" spans="1:7">
      <c r="A1030" s="310" t="s">
        <v>3</v>
      </c>
      <c r="B1030" s="271"/>
      <c r="C1030" s="88">
        <v>3</v>
      </c>
      <c r="D1030" s="89">
        <v>2.1999999999999999E-2</v>
      </c>
      <c r="E1030" s="85">
        <v>90</v>
      </c>
      <c r="F1030" s="90">
        <v>9.9000000000000005E-2</v>
      </c>
      <c r="G1030"/>
    </row>
    <row r="1031" spans="1:7">
      <c r="A1031" s="311" t="s">
        <v>4</v>
      </c>
      <c r="B1031" s="262"/>
      <c r="C1031" s="91">
        <v>135</v>
      </c>
      <c r="D1031" s="92">
        <v>0.97799999999999998</v>
      </c>
      <c r="E1031" s="84">
        <v>817</v>
      </c>
      <c r="F1031" s="93">
        <v>0.90100000000000002</v>
      </c>
      <c r="G1031"/>
    </row>
    <row r="1032" spans="1:7">
      <c r="A1032" s="224" t="s">
        <v>0</v>
      </c>
      <c r="B1032" s="225"/>
      <c r="C1032" s="97">
        <v>138</v>
      </c>
      <c r="D1032" s="98">
        <v>1</v>
      </c>
      <c r="E1032" s="86">
        <v>907</v>
      </c>
      <c r="F1032" s="99">
        <v>1</v>
      </c>
      <c r="G1032"/>
    </row>
    <row r="1033" spans="1:7">
      <c r="A1033" s="205" t="s">
        <v>407</v>
      </c>
      <c r="B1033" s="206"/>
      <c r="C1033" s="206"/>
      <c r="D1033" s="206"/>
      <c r="E1033" s="206"/>
      <c r="F1033" s="207"/>
      <c r="G1033"/>
    </row>
    <row r="1034" spans="1:7">
      <c r="A1034" s="309" t="s">
        <v>16</v>
      </c>
      <c r="B1034" s="271"/>
      <c r="C1034" s="88">
        <v>1</v>
      </c>
      <c r="D1034" s="89">
        <f>C1034/C$1039</f>
        <v>7.2992700729927005E-3</v>
      </c>
      <c r="E1034" s="85">
        <v>13</v>
      </c>
      <c r="F1034" s="90">
        <f>E1034/E$1039</f>
        <v>1.4857142857142857E-2</v>
      </c>
      <c r="G1034"/>
    </row>
    <row r="1035" spans="1:7">
      <c r="A1035" s="261" t="s">
        <v>8</v>
      </c>
      <c r="B1035" s="262"/>
      <c r="C1035" s="91">
        <v>5</v>
      </c>
      <c r="D1035" s="92">
        <f t="shared" ref="D1035:F1038" si="15">C1035/C$1039</f>
        <v>3.6496350364963501E-2</v>
      </c>
      <c r="E1035" s="84">
        <v>55</v>
      </c>
      <c r="F1035" s="93">
        <f t="shared" si="15"/>
        <v>6.2857142857142861E-2</v>
      </c>
      <c r="G1035"/>
    </row>
    <row r="1036" spans="1:7">
      <c r="A1036" s="261" t="s">
        <v>9</v>
      </c>
      <c r="B1036" s="262"/>
      <c r="C1036" s="91">
        <v>8</v>
      </c>
      <c r="D1036" s="92">
        <f t="shared" si="15"/>
        <v>5.8394160583941604E-2</v>
      </c>
      <c r="E1036" s="84">
        <v>32</v>
      </c>
      <c r="F1036" s="93">
        <f t="shared" si="15"/>
        <v>3.6571428571428574E-2</v>
      </c>
      <c r="G1036"/>
    </row>
    <row r="1037" spans="1:7">
      <c r="A1037" s="305" t="s">
        <v>10</v>
      </c>
      <c r="B1037" s="262"/>
      <c r="C1037" s="91">
        <v>0</v>
      </c>
      <c r="D1037" s="92">
        <f t="shared" si="15"/>
        <v>0</v>
      </c>
      <c r="E1037" s="84">
        <v>7</v>
      </c>
      <c r="F1037" s="93">
        <f t="shared" si="15"/>
        <v>8.0000000000000002E-3</v>
      </c>
      <c r="G1037"/>
    </row>
    <row r="1038" spans="1:7">
      <c r="A1038" s="305" t="s">
        <v>2</v>
      </c>
      <c r="B1038" s="262"/>
      <c r="C1038" s="91">
        <v>125</v>
      </c>
      <c r="D1038" s="92">
        <f t="shared" si="15"/>
        <v>0.91240875912408759</v>
      </c>
      <c r="E1038" s="84">
        <v>812</v>
      </c>
      <c r="F1038" s="93">
        <f t="shared" si="15"/>
        <v>0.92800000000000005</v>
      </c>
      <c r="G1038"/>
    </row>
    <row r="1039" spans="1:7">
      <c r="A1039" s="290" t="s">
        <v>337</v>
      </c>
      <c r="B1039" s="291"/>
      <c r="C1039" s="163">
        <v>137</v>
      </c>
      <c r="D1039" s="164"/>
      <c r="E1039" s="165">
        <v>875</v>
      </c>
      <c r="F1039" s="166"/>
      <c r="G1039"/>
    </row>
    <row r="1040" spans="1:7">
      <c r="A1040" s="205" t="s">
        <v>408</v>
      </c>
      <c r="B1040" s="206"/>
      <c r="C1040" s="206"/>
      <c r="D1040" s="206"/>
      <c r="E1040" s="206"/>
      <c r="F1040" s="207"/>
      <c r="G1040"/>
    </row>
    <row r="1041" spans="1:7">
      <c r="A1041" s="309" t="s">
        <v>3</v>
      </c>
      <c r="B1041" s="271"/>
      <c r="C1041" s="88">
        <v>124</v>
      </c>
      <c r="D1041" s="89">
        <v>0.89900000000000002</v>
      </c>
      <c r="E1041" s="85">
        <v>874</v>
      </c>
      <c r="F1041" s="90">
        <v>0.95499999999999996</v>
      </c>
      <c r="G1041"/>
    </row>
    <row r="1042" spans="1:7">
      <c r="A1042" s="305" t="s">
        <v>4</v>
      </c>
      <c r="B1042" s="262"/>
      <c r="C1042" s="91">
        <v>14</v>
      </c>
      <c r="D1042" s="92">
        <v>0.10100000000000001</v>
      </c>
      <c r="E1042" s="84">
        <v>41</v>
      </c>
      <c r="F1042" s="93">
        <v>4.4999999999999998E-2</v>
      </c>
      <c r="G1042"/>
    </row>
    <row r="1043" spans="1:7">
      <c r="A1043" s="224" t="s">
        <v>0</v>
      </c>
      <c r="B1043" s="225"/>
      <c r="C1043" s="97">
        <v>138</v>
      </c>
      <c r="D1043" s="98">
        <v>1</v>
      </c>
      <c r="E1043" s="86">
        <v>915</v>
      </c>
      <c r="F1043" s="99">
        <v>1</v>
      </c>
      <c r="G1043"/>
    </row>
    <row r="1044" spans="1:7" ht="32" customHeight="1">
      <c r="A1044" s="205" t="s">
        <v>447</v>
      </c>
      <c r="B1044" s="318"/>
      <c r="C1044" s="318"/>
      <c r="D1044" s="318"/>
      <c r="E1044" s="318"/>
      <c r="F1044" s="319"/>
      <c r="G1044"/>
    </row>
    <row r="1045" spans="1:7" ht="15.75" customHeight="1">
      <c r="A1045" s="212" t="s">
        <v>441</v>
      </c>
      <c r="B1045" s="153" t="s">
        <v>411</v>
      </c>
      <c r="C1045" s="154">
        <v>9</v>
      </c>
      <c r="D1045" s="155">
        <v>7.3999999999999996E-2</v>
      </c>
      <c r="E1045" s="153">
        <v>36</v>
      </c>
      <c r="F1045" s="156">
        <v>4.2999999999999997E-2</v>
      </c>
      <c r="G1045"/>
    </row>
    <row r="1046" spans="1:7">
      <c r="A1046" s="213"/>
      <c r="B1046" s="142" t="s">
        <v>5</v>
      </c>
      <c r="C1046" s="140">
        <v>21</v>
      </c>
      <c r="D1046" s="141">
        <v>0.17399999999999999</v>
      </c>
      <c r="E1046" s="142">
        <v>163</v>
      </c>
      <c r="F1046" s="143">
        <v>0.19500000000000001</v>
      </c>
      <c r="G1046"/>
    </row>
    <row r="1047" spans="1:7">
      <c r="A1047" s="213"/>
      <c r="B1047" s="142" t="s">
        <v>13</v>
      </c>
      <c r="C1047" s="140">
        <v>46</v>
      </c>
      <c r="D1047" s="141">
        <v>0.38</v>
      </c>
      <c r="E1047" s="142">
        <v>321</v>
      </c>
      <c r="F1047" s="143">
        <v>0.38400000000000001</v>
      </c>
      <c r="G1047"/>
    </row>
    <row r="1048" spans="1:7">
      <c r="A1048" s="213"/>
      <c r="B1048" s="142" t="s">
        <v>412</v>
      </c>
      <c r="C1048" s="140">
        <v>45</v>
      </c>
      <c r="D1048" s="141">
        <v>0.372</v>
      </c>
      <c r="E1048" s="142">
        <v>316</v>
      </c>
      <c r="F1048" s="143">
        <v>0.378</v>
      </c>
      <c r="G1048"/>
    </row>
    <row r="1049" spans="1:7">
      <c r="A1049" s="214"/>
      <c r="B1049" s="157" t="s">
        <v>0</v>
      </c>
      <c r="C1049" s="145">
        <v>121</v>
      </c>
      <c r="D1049" s="146">
        <v>1</v>
      </c>
      <c r="E1049" s="147">
        <v>836</v>
      </c>
      <c r="F1049" s="148">
        <v>1</v>
      </c>
      <c r="G1049"/>
    </row>
    <row r="1050" spans="1:7">
      <c r="A1050" s="212" t="s">
        <v>446</v>
      </c>
      <c r="B1050" s="153" t="s">
        <v>411</v>
      </c>
      <c r="C1050" s="154">
        <v>11</v>
      </c>
      <c r="D1050" s="155">
        <v>8.7999999999999995E-2</v>
      </c>
      <c r="E1050" s="153">
        <v>64</v>
      </c>
      <c r="F1050" s="156">
        <v>7.3999999999999996E-2</v>
      </c>
      <c r="G1050"/>
    </row>
    <row r="1051" spans="1:7">
      <c r="A1051" s="213"/>
      <c r="B1051" s="142" t="s">
        <v>5</v>
      </c>
      <c r="C1051" s="140">
        <v>25</v>
      </c>
      <c r="D1051" s="141">
        <v>0.2</v>
      </c>
      <c r="E1051" s="142">
        <v>186</v>
      </c>
      <c r="F1051" s="143">
        <v>0.215</v>
      </c>
      <c r="G1051"/>
    </row>
    <row r="1052" spans="1:7">
      <c r="A1052" s="213"/>
      <c r="B1052" s="142" t="s">
        <v>13</v>
      </c>
      <c r="C1052" s="140">
        <v>44</v>
      </c>
      <c r="D1052" s="141">
        <v>0.35199999999999998</v>
      </c>
      <c r="E1052" s="142">
        <v>338</v>
      </c>
      <c r="F1052" s="143">
        <v>0.39</v>
      </c>
      <c r="G1052"/>
    </row>
    <row r="1053" spans="1:7">
      <c r="A1053" s="213"/>
      <c r="B1053" s="142" t="s">
        <v>412</v>
      </c>
      <c r="C1053" s="140">
        <v>45</v>
      </c>
      <c r="D1053" s="141">
        <v>0.36</v>
      </c>
      <c r="E1053" s="142">
        <v>279</v>
      </c>
      <c r="F1053" s="143">
        <v>0.32200000000000001</v>
      </c>
      <c r="G1053"/>
    </row>
    <row r="1054" spans="1:7" s="83" customFormat="1" ht="15" customHeight="1">
      <c r="A1054" s="214"/>
      <c r="B1054" s="157" t="s">
        <v>0</v>
      </c>
      <c r="C1054" s="145">
        <v>125</v>
      </c>
      <c r="D1054" s="146">
        <v>1</v>
      </c>
      <c r="E1054" s="147">
        <v>867</v>
      </c>
      <c r="F1054" s="148">
        <v>1</v>
      </c>
    </row>
    <row r="1055" spans="1:7">
      <c r="A1055" s="212" t="s">
        <v>442</v>
      </c>
      <c r="B1055" s="153" t="s">
        <v>411</v>
      </c>
      <c r="C1055" s="154">
        <v>6</v>
      </c>
      <c r="D1055" s="155">
        <v>4.8000000000000001E-2</v>
      </c>
      <c r="E1055" s="153">
        <v>65</v>
      </c>
      <c r="F1055" s="156">
        <v>7.4999999999999997E-2</v>
      </c>
      <c r="G1055"/>
    </row>
    <row r="1056" spans="1:7">
      <c r="A1056" s="213"/>
      <c r="B1056" s="142" t="s">
        <v>5</v>
      </c>
      <c r="C1056" s="140">
        <v>25</v>
      </c>
      <c r="D1056" s="141">
        <v>0.2</v>
      </c>
      <c r="E1056" s="142">
        <v>199</v>
      </c>
      <c r="F1056" s="143">
        <v>0.23100000000000001</v>
      </c>
      <c r="G1056"/>
    </row>
    <row r="1057" spans="1:7">
      <c r="A1057" s="213"/>
      <c r="B1057" s="142" t="s">
        <v>13</v>
      </c>
      <c r="C1057" s="140">
        <v>41</v>
      </c>
      <c r="D1057" s="141">
        <v>0.32800000000000001</v>
      </c>
      <c r="E1057" s="142">
        <v>318</v>
      </c>
      <c r="F1057" s="143">
        <v>0.36899999999999999</v>
      </c>
      <c r="G1057"/>
    </row>
    <row r="1058" spans="1:7">
      <c r="A1058" s="213"/>
      <c r="B1058" s="142" t="s">
        <v>412</v>
      </c>
      <c r="C1058" s="140">
        <v>53</v>
      </c>
      <c r="D1058" s="141">
        <v>0.42399999999999999</v>
      </c>
      <c r="E1058" s="142">
        <v>279</v>
      </c>
      <c r="F1058" s="143">
        <v>0.32400000000000001</v>
      </c>
      <c r="G1058"/>
    </row>
    <row r="1059" spans="1:7">
      <c r="A1059" s="213"/>
      <c r="B1059" s="157" t="s">
        <v>0</v>
      </c>
      <c r="C1059" s="140">
        <v>125</v>
      </c>
      <c r="D1059" s="141">
        <v>1</v>
      </c>
      <c r="E1059" s="142">
        <v>861</v>
      </c>
      <c r="F1059" s="143">
        <v>1</v>
      </c>
      <c r="G1059"/>
    </row>
    <row r="1060" spans="1:7">
      <c r="A1060" s="212" t="s">
        <v>443</v>
      </c>
      <c r="B1060" s="153" t="s">
        <v>411</v>
      </c>
      <c r="C1060" s="154">
        <v>13</v>
      </c>
      <c r="D1060" s="155">
        <v>0.105</v>
      </c>
      <c r="E1060" s="153">
        <v>68</v>
      </c>
      <c r="F1060" s="156">
        <v>7.9000000000000001E-2</v>
      </c>
      <c r="G1060"/>
    </row>
    <row r="1061" spans="1:7">
      <c r="A1061" s="213"/>
      <c r="B1061" s="142" t="s">
        <v>5</v>
      </c>
      <c r="C1061" s="140">
        <v>23</v>
      </c>
      <c r="D1061" s="141">
        <v>0.185</v>
      </c>
      <c r="E1061" s="142">
        <v>189</v>
      </c>
      <c r="F1061" s="143">
        <v>0.219</v>
      </c>
      <c r="G1061"/>
    </row>
    <row r="1062" spans="1:7" ht="16" customHeight="1">
      <c r="A1062" s="213"/>
      <c r="B1062" s="142" t="s">
        <v>13</v>
      </c>
      <c r="C1062" s="140">
        <v>40</v>
      </c>
      <c r="D1062" s="141">
        <v>0.32300000000000001</v>
      </c>
      <c r="E1062" s="142">
        <v>321</v>
      </c>
      <c r="F1062" s="143">
        <v>0.372</v>
      </c>
      <c r="G1062"/>
    </row>
    <row r="1063" spans="1:7">
      <c r="A1063" s="213"/>
      <c r="B1063" s="142" t="s">
        <v>412</v>
      </c>
      <c r="C1063" s="140">
        <v>48</v>
      </c>
      <c r="D1063" s="141">
        <v>0.38700000000000001</v>
      </c>
      <c r="E1063" s="142">
        <v>284</v>
      </c>
      <c r="F1063" s="143">
        <v>0.32900000000000001</v>
      </c>
      <c r="G1063"/>
    </row>
    <row r="1064" spans="1:7">
      <c r="A1064" s="214"/>
      <c r="B1064" s="158" t="s">
        <v>0</v>
      </c>
      <c r="C1064" s="159">
        <v>124</v>
      </c>
      <c r="D1064" s="160">
        <v>1</v>
      </c>
      <c r="E1064" s="161">
        <v>862</v>
      </c>
      <c r="F1064" s="162">
        <v>1</v>
      </c>
      <c r="G1064"/>
    </row>
    <row r="1065" spans="1:7" ht="32" customHeight="1">
      <c r="A1065" s="205" t="s">
        <v>478</v>
      </c>
      <c r="B1065" s="318"/>
      <c r="C1065" s="318"/>
      <c r="D1065" s="318"/>
      <c r="E1065" s="318"/>
      <c r="F1065" s="319"/>
      <c r="G1065"/>
    </row>
    <row r="1066" spans="1:7">
      <c r="A1066" s="212" t="s">
        <v>444</v>
      </c>
      <c r="B1066" s="153" t="s">
        <v>411</v>
      </c>
      <c r="C1066" s="154">
        <v>28</v>
      </c>
      <c r="D1066" s="155">
        <v>0.224</v>
      </c>
      <c r="E1066" s="153">
        <v>204</v>
      </c>
      <c r="F1066" s="156">
        <v>0.23599999999999999</v>
      </c>
      <c r="G1066"/>
    </row>
    <row r="1067" spans="1:7">
      <c r="A1067" s="213"/>
      <c r="B1067" s="142" t="s">
        <v>5</v>
      </c>
      <c r="C1067" s="140">
        <v>34</v>
      </c>
      <c r="D1067" s="141">
        <v>0.27200000000000002</v>
      </c>
      <c r="E1067" s="142">
        <v>306</v>
      </c>
      <c r="F1067" s="143">
        <v>0.35499999999999998</v>
      </c>
      <c r="G1067"/>
    </row>
    <row r="1068" spans="1:7">
      <c r="A1068" s="213"/>
      <c r="B1068" s="142" t="s">
        <v>13</v>
      </c>
      <c r="C1068" s="140">
        <v>35</v>
      </c>
      <c r="D1068" s="141">
        <v>0.28000000000000003</v>
      </c>
      <c r="E1068" s="142">
        <v>204</v>
      </c>
      <c r="F1068" s="143">
        <v>0.23599999999999999</v>
      </c>
      <c r="G1068"/>
    </row>
    <row r="1069" spans="1:7">
      <c r="A1069" s="213"/>
      <c r="B1069" s="142" t="s">
        <v>412</v>
      </c>
      <c r="C1069" s="140">
        <v>28</v>
      </c>
      <c r="D1069" s="141">
        <v>0.224</v>
      </c>
      <c r="E1069" s="142">
        <v>149</v>
      </c>
      <c r="F1069" s="143">
        <v>0.17299999999999999</v>
      </c>
      <c r="G1069"/>
    </row>
    <row r="1070" spans="1:7">
      <c r="A1070" s="213"/>
      <c r="B1070" s="158" t="s">
        <v>0</v>
      </c>
      <c r="C1070" s="140">
        <v>125</v>
      </c>
      <c r="D1070" s="141">
        <v>1</v>
      </c>
      <c r="E1070" s="142">
        <v>863</v>
      </c>
      <c r="F1070" s="143">
        <v>1</v>
      </c>
      <c r="G1070"/>
    </row>
    <row r="1071" spans="1:7">
      <c r="A1071" s="212" t="s">
        <v>445</v>
      </c>
      <c r="B1071" s="153" t="s">
        <v>411</v>
      </c>
      <c r="C1071" s="154">
        <v>12</v>
      </c>
      <c r="D1071" s="155">
        <v>9.6000000000000002E-2</v>
      </c>
      <c r="E1071" s="153">
        <v>64</v>
      </c>
      <c r="F1071" s="156">
        <v>7.3999999999999996E-2</v>
      </c>
      <c r="G1071"/>
    </row>
    <row r="1072" spans="1:7">
      <c r="A1072" s="213"/>
      <c r="B1072" s="142" t="s">
        <v>5</v>
      </c>
      <c r="C1072" s="140">
        <v>19</v>
      </c>
      <c r="D1072" s="141">
        <v>0.152</v>
      </c>
      <c r="E1072" s="142">
        <v>187</v>
      </c>
      <c r="F1072" s="143">
        <v>0.217</v>
      </c>
      <c r="G1072"/>
    </row>
    <row r="1073" spans="1:7">
      <c r="A1073" s="213"/>
      <c r="B1073" s="142" t="s">
        <v>13</v>
      </c>
      <c r="C1073" s="140">
        <v>45</v>
      </c>
      <c r="D1073" s="141">
        <v>0.36</v>
      </c>
      <c r="E1073" s="142">
        <v>297</v>
      </c>
      <c r="F1073" s="143">
        <v>0.34499999999999997</v>
      </c>
      <c r="G1073"/>
    </row>
    <row r="1074" spans="1:7">
      <c r="A1074" s="213"/>
      <c r="B1074" s="142" t="s">
        <v>412</v>
      </c>
      <c r="C1074" s="140">
        <v>49</v>
      </c>
      <c r="D1074" s="141">
        <v>0.39200000000000002</v>
      </c>
      <c r="E1074" s="142">
        <v>314</v>
      </c>
      <c r="F1074" s="143">
        <v>0.36399999999999999</v>
      </c>
      <c r="G1074"/>
    </row>
    <row r="1075" spans="1:7">
      <c r="A1075" s="213"/>
      <c r="B1075" s="157" t="s">
        <v>0</v>
      </c>
      <c r="C1075" s="140">
        <v>125</v>
      </c>
      <c r="D1075" s="141">
        <v>1</v>
      </c>
      <c r="E1075" s="142">
        <v>862</v>
      </c>
      <c r="F1075" s="143">
        <v>1</v>
      </c>
      <c r="G1075"/>
    </row>
    <row r="1076" spans="1:7" ht="31" customHeight="1">
      <c r="A1076" s="205" t="s">
        <v>467</v>
      </c>
      <c r="B1076" s="206"/>
      <c r="C1076" s="206"/>
      <c r="D1076" s="206"/>
      <c r="E1076" s="206"/>
      <c r="F1076" s="207"/>
      <c r="G1076"/>
    </row>
    <row r="1077" spans="1:7">
      <c r="A1077" s="212" t="s">
        <v>410</v>
      </c>
      <c r="B1077" s="142" t="s">
        <v>436</v>
      </c>
      <c r="C1077" s="149">
        <v>84</v>
      </c>
      <c r="D1077" s="150">
        <v>0.67200000000000004</v>
      </c>
      <c r="E1077" s="151">
        <v>622</v>
      </c>
      <c r="F1077" s="152">
        <v>0.72399999999999998</v>
      </c>
      <c r="G1077"/>
    </row>
    <row r="1078" spans="1:7">
      <c r="A1078" s="213"/>
      <c r="B1078" s="142" t="s">
        <v>437</v>
      </c>
      <c r="C1078" s="140">
        <v>16</v>
      </c>
      <c r="D1078" s="141">
        <v>0.128</v>
      </c>
      <c r="E1078" s="142">
        <v>114</v>
      </c>
      <c r="F1078" s="143">
        <v>0.13300000000000001</v>
      </c>
      <c r="G1078"/>
    </row>
    <row r="1079" spans="1:7">
      <c r="A1079" s="213"/>
      <c r="B1079" s="142" t="s">
        <v>438</v>
      </c>
      <c r="C1079" s="140">
        <v>15</v>
      </c>
      <c r="D1079" s="141">
        <v>0.12</v>
      </c>
      <c r="E1079" s="142">
        <v>47</v>
      </c>
      <c r="F1079" s="143">
        <v>5.5E-2</v>
      </c>
      <c r="G1079"/>
    </row>
    <row r="1080" spans="1:7" ht="16" customHeight="1">
      <c r="A1080" s="213"/>
      <c r="B1080" s="142" t="s">
        <v>439</v>
      </c>
      <c r="C1080" s="140">
        <v>2</v>
      </c>
      <c r="D1080" s="141">
        <v>1.6E-2</v>
      </c>
      <c r="E1080" s="142">
        <v>32</v>
      </c>
      <c r="F1080" s="143">
        <v>3.6999999999999998E-2</v>
      </c>
      <c r="G1080"/>
    </row>
    <row r="1081" spans="1:7">
      <c r="A1081" s="213"/>
      <c r="B1081" s="142" t="s">
        <v>440</v>
      </c>
      <c r="C1081" s="140">
        <v>8</v>
      </c>
      <c r="D1081" s="141">
        <v>6.4000000000000001E-2</v>
      </c>
      <c r="E1081" s="142">
        <v>44</v>
      </c>
      <c r="F1081" s="143">
        <v>5.0999999999999997E-2</v>
      </c>
      <c r="G1081"/>
    </row>
    <row r="1082" spans="1:7">
      <c r="A1082" s="214"/>
      <c r="B1082" s="144" t="s">
        <v>0</v>
      </c>
      <c r="C1082" s="145">
        <v>125</v>
      </c>
      <c r="D1082" s="146">
        <v>1</v>
      </c>
      <c r="E1082" s="147">
        <v>859</v>
      </c>
      <c r="F1082" s="148">
        <v>1</v>
      </c>
      <c r="G1082"/>
    </row>
    <row r="1083" spans="1:7">
      <c r="A1083" s="212" t="s">
        <v>413</v>
      </c>
      <c r="B1083" s="142" t="s">
        <v>436</v>
      </c>
      <c r="C1083" s="149">
        <v>68</v>
      </c>
      <c r="D1083" s="150">
        <v>0.54800000000000004</v>
      </c>
      <c r="E1083" s="151">
        <v>558</v>
      </c>
      <c r="F1083" s="152">
        <v>0.64800000000000002</v>
      </c>
      <c r="G1083"/>
    </row>
    <row r="1084" spans="1:7">
      <c r="A1084" s="213"/>
      <c r="B1084" s="142" t="s">
        <v>437</v>
      </c>
      <c r="C1084" s="140">
        <v>7</v>
      </c>
      <c r="D1084" s="141">
        <v>5.6000000000000001E-2</v>
      </c>
      <c r="E1084" s="142">
        <v>44</v>
      </c>
      <c r="F1084" s="143">
        <v>5.0999999999999997E-2</v>
      </c>
      <c r="G1084"/>
    </row>
    <row r="1085" spans="1:7">
      <c r="A1085" s="213"/>
      <c r="B1085" s="142" t="s">
        <v>438</v>
      </c>
      <c r="C1085" s="140">
        <v>13</v>
      </c>
      <c r="D1085" s="141">
        <v>0.105</v>
      </c>
      <c r="E1085" s="142">
        <v>51</v>
      </c>
      <c r="F1085" s="143">
        <v>5.8999999999999997E-2</v>
      </c>
      <c r="G1085"/>
    </row>
    <row r="1086" spans="1:7">
      <c r="A1086" s="213"/>
      <c r="B1086" s="142" t="s">
        <v>439</v>
      </c>
      <c r="C1086" s="140">
        <v>7</v>
      </c>
      <c r="D1086" s="141">
        <v>5.6000000000000001E-2</v>
      </c>
      <c r="E1086" s="142">
        <v>39</v>
      </c>
      <c r="F1086" s="143">
        <v>4.4999999999999998E-2</v>
      </c>
      <c r="G1086"/>
    </row>
    <row r="1087" spans="1:7">
      <c r="A1087" s="213"/>
      <c r="B1087" s="142" t="s">
        <v>440</v>
      </c>
      <c r="C1087" s="140">
        <v>29</v>
      </c>
      <c r="D1087" s="141">
        <v>0.23400000000000001</v>
      </c>
      <c r="E1087" s="142">
        <v>169</v>
      </c>
      <c r="F1087" s="143">
        <v>0.19600000000000001</v>
      </c>
      <c r="G1087"/>
    </row>
    <row r="1088" spans="1:7">
      <c r="A1088" s="214"/>
      <c r="B1088" s="144" t="s">
        <v>0</v>
      </c>
      <c r="C1088" s="145">
        <v>124</v>
      </c>
      <c r="D1088" s="146">
        <v>1</v>
      </c>
      <c r="E1088" s="147">
        <v>861</v>
      </c>
      <c r="F1088" s="148">
        <v>1</v>
      </c>
      <c r="G1088"/>
    </row>
    <row r="1089" spans="1:7">
      <c r="A1089" s="212" t="s">
        <v>414</v>
      </c>
      <c r="B1089" s="142" t="s">
        <v>436</v>
      </c>
      <c r="C1089" s="149">
        <v>40</v>
      </c>
      <c r="D1089" s="150">
        <v>0.32</v>
      </c>
      <c r="E1089" s="151">
        <v>357</v>
      </c>
      <c r="F1089" s="152">
        <v>0.41699999999999998</v>
      </c>
      <c r="G1089"/>
    </row>
    <row r="1090" spans="1:7">
      <c r="A1090" s="213"/>
      <c r="B1090" s="142" t="s">
        <v>437</v>
      </c>
      <c r="C1090" s="140">
        <v>14</v>
      </c>
      <c r="D1090" s="141">
        <v>0.112</v>
      </c>
      <c r="E1090" s="142">
        <v>119</v>
      </c>
      <c r="F1090" s="143">
        <v>0.13900000000000001</v>
      </c>
      <c r="G1090"/>
    </row>
    <row r="1091" spans="1:7">
      <c r="A1091" s="213"/>
      <c r="B1091" s="142" t="s">
        <v>438</v>
      </c>
      <c r="C1091" s="140">
        <v>25</v>
      </c>
      <c r="D1091" s="141">
        <v>0.2</v>
      </c>
      <c r="E1091" s="142">
        <v>153</v>
      </c>
      <c r="F1091" s="143">
        <v>0.17899999999999999</v>
      </c>
      <c r="G1091"/>
    </row>
    <row r="1092" spans="1:7">
      <c r="A1092" s="213"/>
      <c r="B1092" s="142" t="s">
        <v>439</v>
      </c>
      <c r="C1092" s="140">
        <v>24</v>
      </c>
      <c r="D1092" s="141">
        <v>0.192</v>
      </c>
      <c r="E1092" s="142">
        <v>104</v>
      </c>
      <c r="F1092" s="143">
        <v>0.121</v>
      </c>
      <c r="G1092"/>
    </row>
    <row r="1093" spans="1:7">
      <c r="A1093" s="213"/>
      <c r="B1093" s="142" t="s">
        <v>440</v>
      </c>
      <c r="C1093" s="140">
        <v>22</v>
      </c>
      <c r="D1093" s="141">
        <v>0.17599999999999999</v>
      </c>
      <c r="E1093" s="142">
        <v>124</v>
      </c>
      <c r="F1093" s="143">
        <v>0.14499999999999999</v>
      </c>
      <c r="G1093"/>
    </row>
    <row r="1094" spans="1:7">
      <c r="A1094" s="214"/>
      <c r="B1094" s="144" t="s">
        <v>0</v>
      </c>
      <c r="C1094" s="145">
        <v>125</v>
      </c>
      <c r="D1094" s="146">
        <v>1</v>
      </c>
      <c r="E1094" s="147">
        <v>857</v>
      </c>
      <c r="F1094" s="148">
        <v>1</v>
      </c>
      <c r="G1094"/>
    </row>
    <row r="1095" spans="1:7" ht="16" customHeight="1">
      <c r="A1095" s="212" t="s">
        <v>415</v>
      </c>
      <c r="B1095" s="142" t="s">
        <v>436</v>
      </c>
      <c r="C1095" s="149">
        <v>77</v>
      </c>
      <c r="D1095" s="150">
        <v>0.621</v>
      </c>
      <c r="E1095" s="151">
        <v>552</v>
      </c>
      <c r="F1095" s="152">
        <v>0.64600000000000002</v>
      </c>
      <c r="G1095"/>
    </row>
    <row r="1096" spans="1:7">
      <c r="A1096" s="213"/>
      <c r="B1096" s="142" t="s">
        <v>437</v>
      </c>
      <c r="C1096" s="140">
        <v>30</v>
      </c>
      <c r="D1096" s="141">
        <v>0.24199999999999999</v>
      </c>
      <c r="E1096" s="142">
        <v>117</v>
      </c>
      <c r="F1096" s="143">
        <v>0.13700000000000001</v>
      </c>
      <c r="G1096"/>
    </row>
    <row r="1097" spans="1:7">
      <c r="A1097" s="213"/>
      <c r="B1097" s="142" t="s">
        <v>438</v>
      </c>
      <c r="C1097" s="140">
        <v>10</v>
      </c>
      <c r="D1097" s="141">
        <v>8.1000000000000003E-2</v>
      </c>
      <c r="E1097" s="142">
        <v>86</v>
      </c>
      <c r="F1097" s="143">
        <v>0.10100000000000001</v>
      </c>
      <c r="G1097"/>
    </row>
    <row r="1098" spans="1:7">
      <c r="A1098" s="213"/>
      <c r="B1098" s="142" t="s">
        <v>439</v>
      </c>
      <c r="C1098" s="140">
        <v>5</v>
      </c>
      <c r="D1098" s="141">
        <v>0.04</v>
      </c>
      <c r="E1098" s="142">
        <v>43</v>
      </c>
      <c r="F1098" s="143">
        <v>0.05</v>
      </c>
      <c r="G1098"/>
    </row>
    <row r="1099" spans="1:7">
      <c r="A1099" s="213"/>
      <c r="B1099" s="142" t="s">
        <v>440</v>
      </c>
      <c r="C1099" s="140">
        <v>2</v>
      </c>
      <c r="D1099" s="141">
        <v>1.6E-2</v>
      </c>
      <c r="E1099" s="142">
        <v>57</v>
      </c>
      <c r="F1099" s="143">
        <v>6.7000000000000004E-2</v>
      </c>
      <c r="G1099"/>
    </row>
    <row r="1100" spans="1:7">
      <c r="A1100" s="214"/>
      <c r="B1100" s="144" t="s">
        <v>0</v>
      </c>
      <c r="C1100" s="145">
        <v>124</v>
      </c>
      <c r="D1100" s="146">
        <v>1</v>
      </c>
      <c r="E1100" s="147">
        <v>855</v>
      </c>
      <c r="F1100" s="148">
        <v>1</v>
      </c>
      <c r="G1100"/>
    </row>
    <row r="1101" spans="1:7" ht="31" customHeight="1">
      <c r="A1101" s="205" t="s">
        <v>479</v>
      </c>
      <c r="B1101" s="206"/>
      <c r="C1101" s="206"/>
      <c r="D1101" s="206"/>
      <c r="E1101" s="206"/>
      <c r="F1101" s="207"/>
      <c r="G1101"/>
    </row>
    <row r="1102" spans="1:7">
      <c r="A1102" s="212" t="s">
        <v>416</v>
      </c>
      <c r="B1102" s="142" t="s">
        <v>436</v>
      </c>
      <c r="C1102" s="149">
        <v>59</v>
      </c>
      <c r="D1102" s="150">
        <v>0.48</v>
      </c>
      <c r="E1102" s="151">
        <v>431</v>
      </c>
      <c r="F1102" s="152">
        <v>0.502</v>
      </c>
      <c r="G1102"/>
    </row>
    <row r="1103" spans="1:7">
      <c r="A1103" s="213"/>
      <c r="B1103" s="142" t="s">
        <v>437</v>
      </c>
      <c r="C1103" s="140">
        <v>22</v>
      </c>
      <c r="D1103" s="141">
        <v>0.17899999999999999</v>
      </c>
      <c r="E1103" s="142">
        <v>106</v>
      </c>
      <c r="F1103" s="143">
        <v>0.123</v>
      </c>
      <c r="G1103"/>
    </row>
    <row r="1104" spans="1:7">
      <c r="A1104" s="213"/>
      <c r="B1104" s="142" t="s">
        <v>438</v>
      </c>
      <c r="C1104" s="140">
        <v>20</v>
      </c>
      <c r="D1104" s="141">
        <v>0.16300000000000001</v>
      </c>
      <c r="E1104" s="142">
        <v>102</v>
      </c>
      <c r="F1104" s="143">
        <v>0.11899999999999999</v>
      </c>
      <c r="G1104"/>
    </row>
    <row r="1105" spans="1:7">
      <c r="A1105" s="213"/>
      <c r="B1105" s="142" t="s">
        <v>439</v>
      </c>
      <c r="C1105" s="140">
        <v>6</v>
      </c>
      <c r="D1105" s="141">
        <v>4.9000000000000002E-2</v>
      </c>
      <c r="E1105" s="142">
        <v>67</v>
      </c>
      <c r="F1105" s="143">
        <v>7.8E-2</v>
      </c>
      <c r="G1105"/>
    </row>
    <row r="1106" spans="1:7" ht="16" customHeight="1">
      <c r="A1106" s="213"/>
      <c r="B1106" s="142" t="s">
        <v>440</v>
      </c>
      <c r="C1106" s="140">
        <v>16</v>
      </c>
      <c r="D1106" s="141">
        <v>0.13</v>
      </c>
      <c r="E1106" s="142">
        <v>153</v>
      </c>
      <c r="F1106" s="143">
        <v>0.17799999999999999</v>
      </c>
      <c r="G1106"/>
    </row>
    <row r="1107" spans="1:7" ht="16" customHeight="1">
      <c r="A1107" s="214"/>
      <c r="B1107" s="144" t="s">
        <v>0</v>
      </c>
      <c r="C1107" s="145">
        <v>123</v>
      </c>
      <c r="D1107" s="146">
        <v>1</v>
      </c>
      <c r="E1107" s="147">
        <v>859</v>
      </c>
      <c r="F1107" s="148">
        <v>1</v>
      </c>
      <c r="G1107"/>
    </row>
    <row r="1108" spans="1:7">
      <c r="A1108" s="212" t="s">
        <v>417</v>
      </c>
      <c r="B1108" s="142" t="s">
        <v>436</v>
      </c>
      <c r="C1108" s="149">
        <v>65</v>
      </c>
      <c r="D1108" s="150">
        <v>0.52</v>
      </c>
      <c r="E1108" s="151">
        <v>510</v>
      </c>
      <c r="F1108" s="152">
        <v>0.59599999999999997</v>
      </c>
      <c r="G1108"/>
    </row>
    <row r="1109" spans="1:7">
      <c r="A1109" s="213"/>
      <c r="B1109" s="142" t="s">
        <v>437</v>
      </c>
      <c r="C1109" s="140">
        <v>15</v>
      </c>
      <c r="D1109" s="141">
        <v>0.12</v>
      </c>
      <c r="E1109" s="142">
        <v>126</v>
      </c>
      <c r="F1109" s="143">
        <v>0.14699999999999999</v>
      </c>
      <c r="G1109"/>
    </row>
    <row r="1110" spans="1:7">
      <c r="A1110" s="213"/>
      <c r="B1110" s="142" t="s">
        <v>438</v>
      </c>
      <c r="C1110" s="140">
        <v>25</v>
      </c>
      <c r="D1110" s="141">
        <v>0.2</v>
      </c>
      <c r="E1110" s="142">
        <v>99</v>
      </c>
      <c r="F1110" s="143">
        <v>0.11600000000000001</v>
      </c>
      <c r="G1110"/>
    </row>
    <row r="1111" spans="1:7">
      <c r="A1111" s="213"/>
      <c r="B1111" s="142" t="s">
        <v>439</v>
      </c>
      <c r="C1111" s="140">
        <v>10</v>
      </c>
      <c r="D1111" s="141">
        <v>0.08</v>
      </c>
      <c r="E1111" s="142">
        <v>68</v>
      </c>
      <c r="F1111" s="143">
        <v>0.08</v>
      </c>
      <c r="G1111"/>
    </row>
    <row r="1112" spans="1:7">
      <c r="A1112" s="213"/>
      <c r="B1112" s="142" t="s">
        <v>440</v>
      </c>
      <c r="C1112" s="140">
        <v>10</v>
      </c>
      <c r="D1112" s="141">
        <v>0.08</v>
      </c>
      <c r="E1112" s="142">
        <v>52</v>
      </c>
      <c r="F1112" s="143">
        <v>6.0999999999999999E-2</v>
      </c>
      <c r="G1112"/>
    </row>
    <row r="1113" spans="1:7">
      <c r="A1113" s="214"/>
      <c r="B1113" s="144" t="s">
        <v>0</v>
      </c>
      <c r="C1113" s="145">
        <v>125</v>
      </c>
      <c r="D1113" s="146">
        <v>1</v>
      </c>
      <c r="E1113" s="147">
        <v>855</v>
      </c>
      <c r="F1113" s="148">
        <v>1</v>
      </c>
      <c r="G1113"/>
    </row>
    <row r="1114" spans="1:7">
      <c r="A1114" s="212" t="s">
        <v>418</v>
      </c>
      <c r="B1114" s="142" t="s">
        <v>436</v>
      </c>
      <c r="C1114" s="149">
        <v>9</v>
      </c>
      <c r="D1114" s="150">
        <v>7.1999999999999995E-2</v>
      </c>
      <c r="E1114" s="151">
        <v>96</v>
      </c>
      <c r="F1114" s="152">
        <v>0.111</v>
      </c>
      <c r="G1114"/>
    </row>
    <row r="1115" spans="1:7">
      <c r="A1115" s="213"/>
      <c r="B1115" s="142" t="s">
        <v>437</v>
      </c>
      <c r="C1115" s="140">
        <v>22</v>
      </c>
      <c r="D1115" s="141">
        <v>0.17599999999999999</v>
      </c>
      <c r="E1115" s="142">
        <v>175</v>
      </c>
      <c r="F1115" s="143">
        <v>0.20300000000000001</v>
      </c>
      <c r="G1115"/>
    </row>
    <row r="1116" spans="1:7">
      <c r="A1116" s="213"/>
      <c r="B1116" s="142" t="s">
        <v>438</v>
      </c>
      <c r="C1116" s="140">
        <v>48</v>
      </c>
      <c r="D1116" s="141">
        <v>0.38400000000000001</v>
      </c>
      <c r="E1116" s="142">
        <v>275</v>
      </c>
      <c r="F1116" s="143">
        <v>0.318</v>
      </c>
      <c r="G1116"/>
    </row>
    <row r="1117" spans="1:7">
      <c r="A1117" s="213"/>
      <c r="B1117" s="142" t="s">
        <v>439</v>
      </c>
      <c r="C1117" s="140">
        <v>24</v>
      </c>
      <c r="D1117" s="141">
        <v>0.192</v>
      </c>
      <c r="E1117" s="142">
        <v>181</v>
      </c>
      <c r="F1117" s="143">
        <v>0.20899999999999999</v>
      </c>
      <c r="G1117"/>
    </row>
    <row r="1118" spans="1:7">
      <c r="A1118" s="213"/>
      <c r="B1118" s="142" t="s">
        <v>440</v>
      </c>
      <c r="C1118" s="140">
        <v>22</v>
      </c>
      <c r="D1118" s="141">
        <v>0.17599999999999999</v>
      </c>
      <c r="E1118" s="142">
        <v>137</v>
      </c>
      <c r="F1118" s="143">
        <v>0.159</v>
      </c>
      <c r="G1118"/>
    </row>
    <row r="1119" spans="1:7">
      <c r="A1119" s="214"/>
      <c r="B1119" s="144" t="s">
        <v>0</v>
      </c>
      <c r="C1119" s="145">
        <v>125</v>
      </c>
      <c r="D1119" s="146">
        <v>1</v>
      </c>
      <c r="E1119" s="147">
        <v>864</v>
      </c>
      <c r="F1119" s="148">
        <v>1</v>
      </c>
      <c r="G1119"/>
    </row>
    <row r="1120" spans="1:7">
      <c r="A1120" s="212" t="s">
        <v>419</v>
      </c>
      <c r="B1120" s="142" t="s">
        <v>436</v>
      </c>
      <c r="C1120" s="149">
        <v>100</v>
      </c>
      <c r="D1120" s="150">
        <v>0.80600000000000005</v>
      </c>
      <c r="E1120" s="151">
        <v>654</v>
      </c>
      <c r="F1120" s="152">
        <v>0.76700000000000002</v>
      </c>
      <c r="G1120"/>
    </row>
    <row r="1121" spans="1:7" ht="16" customHeight="1">
      <c r="A1121" s="213"/>
      <c r="B1121" s="142" t="s">
        <v>437</v>
      </c>
      <c r="C1121" s="140">
        <v>5</v>
      </c>
      <c r="D1121" s="141">
        <v>0.04</v>
      </c>
      <c r="E1121" s="142">
        <v>21</v>
      </c>
      <c r="F1121" s="143">
        <v>2.5000000000000001E-2</v>
      </c>
      <c r="G1121"/>
    </row>
    <row r="1122" spans="1:7">
      <c r="A1122" s="213"/>
      <c r="B1122" s="142" t="s">
        <v>438</v>
      </c>
      <c r="C1122" s="140">
        <v>3</v>
      </c>
      <c r="D1122" s="141">
        <v>2.4E-2</v>
      </c>
      <c r="E1122" s="142">
        <v>28</v>
      </c>
      <c r="F1122" s="143">
        <v>3.3000000000000002E-2</v>
      </c>
      <c r="G1122"/>
    </row>
    <row r="1123" spans="1:7">
      <c r="A1123" s="213"/>
      <c r="B1123" s="142" t="s">
        <v>439</v>
      </c>
      <c r="C1123" s="140">
        <v>4</v>
      </c>
      <c r="D1123" s="141">
        <v>3.2000000000000001E-2</v>
      </c>
      <c r="E1123" s="142">
        <v>25</v>
      </c>
      <c r="F1123" s="143">
        <v>2.9000000000000001E-2</v>
      </c>
      <c r="G1123"/>
    </row>
    <row r="1124" spans="1:7">
      <c r="A1124" s="213"/>
      <c r="B1124" s="142" t="s">
        <v>440</v>
      </c>
      <c r="C1124" s="140">
        <v>12</v>
      </c>
      <c r="D1124" s="141">
        <v>9.7000000000000003E-2</v>
      </c>
      <c r="E1124" s="142">
        <v>125</v>
      </c>
      <c r="F1124" s="143">
        <v>0.14699999999999999</v>
      </c>
      <c r="G1124"/>
    </row>
    <row r="1125" spans="1:7">
      <c r="A1125" s="214"/>
      <c r="B1125" s="144" t="s">
        <v>0</v>
      </c>
      <c r="C1125" s="145">
        <v>124</v>
      </c>
      <c r="D1125" s="146">
        <v>1</v>
      </c>
      <c r="E1125" s="147">
        <v>853</v>
      </c>
      <c r="F1125" s="148">
        <v>1</v>
      </c>
      <c r="G1125"/>
    </row>
    <row r="1126" spans="1:7">
      <c r="A1126" s="212" t="s">
        <v>420</v>
      </c>
      <c r="B1126" s="139" t="s">
        <v>436</v>
      </c>
      <c r="C1126" s="149">
        <v>88</v>
      </c>
      <c r="D1126" s="150">
        <v>0.70399999999999996</v>
      </c>
      <c r="E1126" s="151">
        <v>509</v>
      </c>
      <c r="F1126" s="152">
        <v>0.59199999999999997</v>
      </c>
      <c r="G1126"/>
    </row>
    <row r="1127" spans="1:7">
      <c r="A1127" s="213"/>
      <c r="B1127" s="61" t="s">
        <v>437</v>
      </c>
      <c r="C1127" s="140">
        <v>15</v>
      </c>
      <c r="D1127" s="141">
        <v>0.12</v>
      </c>
      <c r="E1127" s="142">
        <v>107</v>
      </c>
      <c r="F1127" s="143">
        <v>0.124</v>
      </c>
      <c r="G1127"/>
    </row>
    <row r="1128" spans="1:7">
      <c r="A1128" s="213"/>
      <c r="B1128" s="61" t="s">
        <v>438</v>
      </c>
      <c r="C1128" s="140">
        <v>11</v>
      </c>
      <c r="D1128" s="141">
        <v>8.7999999999999995E-2</v>
      </c>
      <c r="E1128" s="142">
        <v>102</v>
      </c>
      <c r="F1128" s="143">
        <v>0.11899999999999999</v>
      </c>
      <c r="G1128"/>
    </row>
    <row r="1129" spans="1:7">
      <c r="A1129" s="213"/>
      <c r="B1129" s="61" t="s">
        <v>439</v>
      </c>
      <c r="C1129" s="140">
        <v>9</v>
      </c>
      <c r="D1129" s="141">
        <v>7.1999999999999995E-2</v>
      </c>
      <c r="E1129" s="142">
        <v>60</v>
      </c>
      <c r="F1129" s="143">
        <v>7.0000000000000007E-2</v>
      </c>
      <c r="G1129"/>
    </row>
    <row r="1130" spans="1:7">
      <c r="A1130" s="213"/>
      <c r="B1130" s="61" t="s">
        <v>440</v>
      </c>
      <c r="C1130" s="140">
        <v>2</v>
      </c>
      <c r="D1130" s="141">
        <v>1.6E-2</v>
      </c>
      <c r="E1130" s="142">
        <v>82</v>
      </c>
      <c r="F1130" s="143">
        <v>9.5000000000000001E-2</v>
      </c>
      <c r="G1130"/>
    </row>
    <row r="1131" spans="1:7">
      <c r="A1131" s="214"/>
      <c r="B1131" s="144" t="s">
        <v>0</v>
      </c>
      <c r="C1131" s="145">
        <v>125</v>
      </c>
      <c r="D1131" s="146">
        <v>1</v>
      </c>
      <c r="E1131" s="147">
        <v>860</v>
      </c>
      <c r="F1131" s="148">
        <v>1</v>
      </c>
      <c r="G1131"/>
    </row>
    <row r="1132" spans="1:7">
      <c r="A1132" s="212" t="s">
        <v>421</v>
      </c>
      <c r="B1132" s="139" t="s">
        <v>436</v>
      </c>
      <c r="C1132" s="149">
        <v>28</v>
      </c>
      <c r="D1132" s="150">
        <v>0.22600000000000001</v>
      </c>
      <c r="E1132" s="151">
        <v>291</v>
      </c>
      <c r="F1132" s="152">
        <v>0.34</v>
      </c>
      <c r="G1132"/>
    </row>
    <row r="1133" spans="1:7">
      <c r="A1133" s="213"/>
      <c r="B1133" s="61" t="s">
        <v>437</v>
      </c>
      <c r="C1133" s="140">
        <v>4</v>
      </c>
      <c r="D1133" s="141">
        <v>3.2000000000000001E-2</v>
      </c>
      <c r="E1133" s="142">
        <v>43</v>
      </c>
      <c r="F1133" s="143">
        <v>0.05</v>
      </c>
      <c r="G1133"/>
    </row>
    <row r="1134" spans="1:7">
      <c r="A1134" s="213"/>
      <c r="B1134" s="61" t="s">
        <v>438</v>
      </c>
      <c r="C1134" s="140">
        <v>34</v>
      </c>
      <c r="D1134" s="141">
        <v>0.27400000000000002</v>
      </c>
      <c r="E1134" s="142">
        <v>175</v>
      </c>
      <c r="F1134" s="143">
        <v>0.20399999999999999</v>
      </c>
      <c r="G1134"/>
    </row>
    <row r="1135" spans="1:7">
      <c r="A1135" s="213"/>
      <c r="B1135" s="61" t="s">
        <v>439</v>
      </c>
      <c r="C1135" s="140">
        <v>34</v>
      </c>
      <c r="D1135" s="141">
        <v>0.27400000000000002</v>
      </c>
      <c r="E1135" s="142">
        <v>170</v>
      </c>
      <c r="F1135" s="143">
        <v>0.19900000000000001</v>
      </c>
      <c r="G1135"/>
    </row>
    <row r="1136" spans="1:7">
      <c r="A1136" s="213"/>
      <c r="B1136" s="61" t="s">
        <v>440</v>
      </c>
      <c r="C1136" s="140">
        <v>24</v>
      </c>
      <c r="D1136" s="141">
        <v>0.19400000000000001</v>
      </c>
      <c r="E1136" s="142">
        <v>177</v>
      </c>
      <c r="F1136" s="143">
        <v>0.20699999999999999</v>
      </c>
      <c r="G1136"/>
    </row>
    <row r="1137" spans="1:7" ht="16" customHeight="1">
      <c r="A1137" s="214"/>
      <c r="B1137" s="144" t="s">
        <v>0</v>
      </c>
      <c r="C1137" s="145">
        <v>124</v>
      </c>
      <c r="D1137" s="146">
        <v>1</v>
      </c>
      <c r="E1137" s="147">
        <v>856</v>
      </c>
      <c r="F1137" s="148">
        <v>1</v>
      </c>
      <c r="G1137"/>
    </row>
    <row r="1138" spans="1:7" ht="31" customHeight="1">
      <c r="A1138" s="205" t="s">
        <v>479</v>
      </c>
      <c r="B1138" s="206"/>
      <c r="C1138" s="206"/>
      <c r="D1138" s="206"/>
      <c r="E1138" s="206"/>
      <c r="F1138" s="207"/>
      <c r="G1138"/>
    </row>
    <row r="1139" spans="1:7">
      <c r="A1139" s="212" t="s">
        <v>422</v>
      </c>
      <c r="B1139" s="139" t="s">
        <v>436</v>
      </c>
      <c r="C1139" s="149">
        <v>37</v>
      </c>
      <c r="D1139" s="150">
        <v>0.29799999999999999</v>
      </c>
      <c r="E1139" s="151">
        <v>248</v>
      </c>
      <c r="F1139" s="152">
        <v>0.28899999999999998</v>
      </c>
      <c r="G1139"/>
    </row>
    <row r="1140" spans="1:7">
      <c r="A1140" s="213"/>
      <c r="B1140" s="61" t="s">
        <v>437</v>
      </c>
      <c r="C1140" s="140">
        <v>18</v>
      </c>
      <c r="D1140" s="141">
        <v>0.14499999999999999</v>
      </c>
      <c r="E1140" s="142">
        <v>140</v>
      </c>
      <c r="F1140" s="143">
        <v>0.16300000000000001</v>
      </c>
      <c r="G1140"/>
    </row>
    <row r="1141" spans="1:7">
      <c r="A1141" s="213"/>
      <c r="B1141" s="61" t="s">
        <v>438</v>
      </c>
      <c r="C1141" s="140">
        <v>36</v>
      </c>
      <c r="D1141" s="141">
        <v>0.28999999999999998</v>
      </c>
      <c r="E1141" s="142">
        <v>195</v>
      </c>
      <c r="F1141" s="143">
        <v>0.22700000000000001</v>
      </c>
      <c r="G1141"/>
    </row>
    <row r="1142" spans="1:7">
      <c r="A1142" s="213"/>
      <c r="B1142" s="61" t="s">
        <v>439</v>
      </c>
      <c r="C1142" s="140">
        <v>11</v>
      </c>
      <c r="D1142" s="141">
        <v>8.8999999999999996E-2</v>
      </c>
      <c r="E1142" s="142">
        <v>138</v>
      </c>
      <c r="F1142" s="143">
        <v>0.161</v>
      </c>
      <c r="G1142"/>
    </row>
    <row r="1143" spans="1:7" ht="16" customHeight="1">
      <c r="A1143" s="213"/>
      <c r="B1143" s="61" t="s">
        <v>440</v>
      </c>
      <c r="C1143" s="140">
        <v>22</v>
      </c>
      <c r="D1143" s="141">
        <v>0.17699999999999999</v>
      </c>
      <c r="E1143" s="142">
        <v>137</v>
      </c>
      <c r="F1143" s="143">
        <v>0.16</v>
      </c>
      <c r="G1143"/>
    </row>
    <row r="1144" spans="1:7">
      <c r="A1144" s="214"/>
      <c r="B1144" s="144" t="s">
        <v>0</v>
      </c>
      <c r="C1144" s="145">
        <v>124</v>
      </c>
      <c r="D1144" s="146">
        <v>1</v>
      </c>
      <c r="E1144" s="147">
        <v>858</v>
      </c>
      <c r="F1144" s="148">
        <v>1</v>
      </c>
      <c r="G1144"/>
    </row>
    <row r="1145" spans="1:7">
      <c r="A1145" s="212" t="s">
        <v>423</v>
      </c>
      <c r="B1145" s="139" t="s">
        <v>436</v>
      </c>
      <c r="C1145" s="149">
        <v>62</v>
      </c>
      <c r="D1145" s="150">
        <v>0.50800000000000001</v>
      </c>
      <c r="E1145" s="151">
        <v>456</v>
      </c>
      <c r="F1145" s="152">
        <v>0.53300000000000003</v>
      </c>
      <c r="G1145"/>
    </row>
    <row r="1146" spans="1:7">
      <c r="A1146" s="213"/>
      <c r="B1146" s="61" t="s">
        <v>437</v>
      </c>
      <c r="C1146" s="140">
        <v>18</v>
      </c>
      <c r="D1146" s="141">
        <v>0.14799999999999999</v>
      </c>
      <c r="E1146" s="142">
        <v>143</v>
      </c>
      <c r="F1146" s="143">
        <v>0.16700000000000001</v>
      </c>
      <c r="G1146"/>
    </row>
    <row r="1147" spans="1:7">
      <c r="A1147" s="213"/>
      <c r="B1147" s="61" t="s">
        <v>438</v>
      </c>
      <c r="C1147" s="140">
        <v>28</v>
      </c>
      <c r="D1147" s="141">
        <v>0.23</v>
      </c>
      <c r="E1147" s="142">
        <v>139</v>
      </c>
      <c r="F1147" s="143">
        <v>0.16200000000000001</v>
      </c>
      <c r="G1147"/>
    </row>
    <row r="1148" spans="1:7">
      <c r="A1148" s="213"/>
      <c r="B1148" s="61" t="s">
        <v>439</v>
      </c>
      <c r="C1148" s="140">
        <v>8</v>
      </c>
      <c r="D1148" s="141">
        <v>6.6000000000000003E-2</v>
      </c>
      <c r="E1148" s="142">
        <v>44</v>
      </c>
      <c r="F1148" s="143">
        <v>5.0999999999999997E-2</v>
      </c>
      <c r="G1148"/>
    </row>
    <row r="1149" spans="1:7" ht="16" customHeight="1">
      <c r="A1149" s="213"/>
      <c r="B1149" s="61" t="s">
        <v>440</v>
      </c>
      <c r="C1149" s="140">
        <v>6</v>
      </c>
      <c r="D1149" s="141">
        <v>4.9000000000000002E-2</v>
      </c>
      <c r="E1149" s="142">
        <v>74</v>
      </c>
      <c r="F1149" s="143">
        <v>8.5999999999999993E-2</v>
      </c>
      <c r="G1149"/>
    </row>
    <row r="1150" spans="1:7">
      <c r="A1150" s="214"/>
      <c r="B1150" s="144" t="s">
        <v>0</v>
      </c>
      <c r="C1150" s="145">
        <v>122</v>
      </c>
      <c r="D1150" s="146">
        <v>1</v>
      </c>
      <c r="E1150" s="147">
        <v>856</v>
      </c>
      <c r="F1150" s="148">
        <v>1</v>
      </c>
      <c r="G1150"/>
    </row>
    <row r="1151" spans="1:7">
      <c r="A1151" s="212" t="s">
        <v>424</v>
      </c>
      <c r="B1151" s="139" t="s">
        <v>436</v>
      </c>
      <c r="C1151" s="149">
        <v>49</v>
      </c>
      <c r="D1151" s="150">
        <v>0.39200000000000002</v>
      </c>
      <c r="E1151" s="151">
        <v>405</v>
      </c>
      <c r="F1151" s="152">
        <v>0.47099999999999997</v>
      </c>
      <c r="G1151"/>
    </row>
    <row r="1152" spans="1:7">
      <c r="A1152" s="213"/>
      <c r="B1152" s="61" t="s">
        <v>437</v>
      </c>
      <c r="C1152" s="140">
        <v>17</v>
      </c>
      <c r="D1152" s="141">
        <v>0.13600000000000001</v>
      </c>
      <c r="E1152" s="142">
        <v>121</v>
      </c>
      <c r="F1152" s="143">
        <v>0.14099999999999999</v>
      </c>
      <c r="G1152"/>
    </row>
    <row r="1153" spans="1:7">
      <c r="A1153" s="213"/>
      <c r="B1153" s="61" t="s">
        <v>438</v>
      </c>
      <c r="C1153" s="140">
        <v>25</v>
      </c>
      <c r="D1153" s="141">
        <v>0.2</v>
      </c>
      <c r="E1153" s="142">
        <v>144</v>
      </c>
      <c r="F1153" s="143">
        <v>0.16700000000000001</v>
      </c>
      <c r="G1153"/>
    </row>
    <row r="1154" spans="1:7">
      <c r="A1154" s="213"/>
      <c r="B1154" s="61" t="s">
        <v>439</v>
      </c>
      <c r="C1154" s="140">
        <v>20</v>
      </c>
      <c r="D1154" s="141">
        <v>0.16</v>
      </c>
      <c r="E1154" s="142">
        <v>86</v>
      </c>
      <c r="F1154" s="143">
        <v>0.1</v>
      </c>
      <c r="G1154"/>
    </row>
    <row r="1155" spans="1:7">
      <c r="A1155" s="213"/>
      <c r="B1155" s="61" t="s">
        <v>440</v>
      </c>
      <c r="C1155" s="140">
        <v>14</v>
      </c>
      <c r="D1155" s="141">
        <v>0.112</v>
      </c>
      <c r="E1155" s="142">
        <v>104</v>
      </c>
      <c r="F1155" s="143">
        <v>0.121</v>
      </c>
      <c r="G1155"/>
    </row>
    <row r="1156" spans="1:7" ht="16" customHeight="1">
      <c r="A1156" s="214"/>
      <c r="B1156" s="144" t="s">
        <v>0</v>
      </c>
      <c r="C1156" s="145">
        <v>125</v>
      </c>
      <c r="D1156" s="146">
        <v>1</v>
      </c>
      <c r="E1156" s="147">
        <v>860</v>
      </c>
      <c r="F1156" s="148">
        <v>1</v>
      </c>
      <c r="G1156"/>
    </row>
    <row r="1157" spans="1:7" ht="16" customHeight="1">
      <c r="A1157" s="212" t="s">
        <v>425</v>
      </c>
      <c r="B1157" s="139" t="s">
        <v>436</v>
      </c>
      <c r="C1157" s="149">
        <v>50</v>
      </c>
      <c r="D1157" s="150">
        <v>0.4</v>
      </c>
      <c r="E1157" s="151">
        <v>441</v>
      </c>
      <c r="F1157" s="152">
        <v>0.51300000000000001</v>
      </c>
      <c r="G1157"/>
    </row>
    <row r="1158" spans="1:7">
      <c r="A1158" s="213"/>
      <c r="B1158" s="61" t="s">
        <v>437</v>
      </c>
      <c r="C1158" s="140">
        <v>4</v>
      </c>
      <c r="D1158" s="141">
        <v>3.2000000000000001E-2</v>
      </c>
      <c r="E1158" s="142">
        <v>30</v>
      </c>
      <c r="F1158" s="143">
        <v>3.5000000000000003E-2</v>
      </c>
      <c r="G1158"/>
    </row>
    <row r="1159" spans="1:7">
      <c r="A1159" s="213"/>
      <c r="B1159" s="61" t="s">
        <v>438</v>
      </c>
      <c r="C1159" s="140">
        <v>14</v>
      </c>
      <c r="D1159" s="141">
        <v>0.112</v>
      </c>
      <c r="E1159" s="142">
        <v>129</v>
      </c>
      <c r="F1159" s="143">
        <v>0.15</v>
      </c>
      <c r="G1159"/>
    </row>
    <row r="1160" spans="1:7">
      <c r="A1160" s="213"/>
      <c r="B1160" s="61" t="s">
        <v>439</v>
      </c>
      <c r="C1160" s="140">
        <v>38</v>
      </c>
      <c r="D1160" s="141">
        <v>0.30399999999999999</v>
      </c>
      <c r="E1160" s="142">
        <v>130</v>
      </c>
      <c r="F1160" s="143">
        <v>0.151</v>
      </c>
      <c r="G1160"/>
    </row>
    <row r="1161" spans="1:7">
      <c r="A1161" s="213"/>
      <c r="B1161" s="61" t="s">
        <v>440</v>
      </c>
      <c r="C1161" s="140">
        <v>19</v>
      </c>
      <c r="D1161" s="141">
        <v>0.152</v>
      </c>
      <c r="E1161" s="142">
        <v>130</v>
      </c>
      <c r="F1161" s="143">
        <v>0.151</v>
      </c>
      <c r="G1161"/>
    </row>
    <row r="1162" spans="1:7">
      <c r="A1162" s="214"/>
      <c r="B1162" s="144" t="s">
        <v>0</v>
      </c>
      <c r="C1162" s="145">
        <v>125</v>
      </c>
      <c r="D1162" s="146">
        <v>1</v>
      </c>
      <c r="E1162" s="147">
        <v>860</v>
      </c>
      <c r="F1162" s="148">
        <v>1</v>
      </c>
      <c r="G1162"/>
    </row>
    <row r="1163" spans="1:7">
      <c r="A1163" s="212" t="s">
        <v>426</v>
      </c>
      <c r="B1163" s="139" t="s">
        <v>436</v>
      </c>
      <c r="C1163" s="149">
        <v>22</v>
      </c>
      <c r="D1163" s="150">
        <v>0.17599999999999999</v>
      </c>
      <c r="E1163" s="151">
        <v>199</v>
      </c>
      <c r="F1163" s="152">
        <v>0.23200000000000001</v>
      </c>
      <c r="G1163"/>
    </row>
    <row r="1164" spans="1:7">
      <c r="A1164" s="213"/>
      <c r="B1164" s="61" t="s">
        <v>437</v>
      </c>
      <c r="C1164" s="140">
        <v>7</v>
      </c>
      <c r="D1164" s="141">
        <v>5.6000000000000001E-2</v>
      </c>
      <c r="E1164" s="142">
        <v>39</v>
      </c>
      <c r="F1164" s="143">
        <v>4.4999999999999998E-2</v>
      </c>
      <c r="G1164"/>
    </row>
    <row r="1165" spans="1:7">
      <c r="A1165" s="213"/>
      <c r="B1165" s="61" t="s">
        <v>438</v>
      </c>
      <c r="C1165" s="140">
        <v>21</v>
      </c>
      <c r="D1165" s="141">
        <v>0.16800000000000001</v>
      </c>
      <c r="E1165" s="142">
        <v>96</v>
      </c>
      <c r="F1165" s="143">
        <v>0.112</v>
      </c>
      <c r="G1165"/>
    </row>
    <row r="1166" spans="1:7">
      <c r="A1166" s="213"/>
      <c r="B1166" s="61" t="s">
        <v>439</v>
      </c>
      <c r="C1166" s="140">
        <v>20</v>
      </c>
      <c r="D1166" s="141">
        <v>0.16</v>
      </c>
      <c r="E1166" s="142">
        <v>150</v>
      </c>
      <c r="F1166" s="143">
        <v>0.17499999999999999</v>
      </c>
      <c r="G1166"/>
    </row>
    <row r="1167" spans="1:7">
      <c r="A1167" s="213"/>
      <c r="B1167" s="61" t="s">
        <v>440</v>
      </c>
      <c r="C1167" s="140">
        <v>55</v>
      </c>
      <c r="D1167" s="141">
        <v>0.44</v>
      </c>
      <c r="E1167" s="142">
        <v>375</v>
      </c>
      <c r="F1167" s="143">
        <v>0.437</v>
      </c>
      <c r="G1167"/>
    </row>
    <row r="1168" spans="1:7">
      <c r="A1168" s="214"/>
      <c r="B1168" s="144" t="s">
        <v>0</v>
      </c>
      <c r="C1168" s="145">
        <v>125</v>
      </c>
      <c r="D1168" s="146">
        <v>1</v>
      </c>
      <c r="E1168" s="147">
        <v>859</v>
      </c>
      <c r="F1168" s="148">
        <v>1</v>
      </c>
      <c r="G1168"/>
    </row>
    <row r="1169" spans="1:7">
      <c r="A1169" s="212" t="s">
        <v>427</v>
      </c>
      <c r="B1169" s="139" t="s">
        <v>436</v>
      </c>
      <c r="C1169" s="149">
        <v>75</v>
      </c>
      <c r="D1169" s="150">
        <v>0.61</v>
      </c>
      <c r="E1169" s="151">
        <v>415</v>
      </c>
      <c r="F1169" s="152">
        <v>0.48399999999999999</v>
      </c>
      <c r="G1169"/>
    </row>
    <row r="1170" spans="1:7">
      <c r="A1170" s="213"/>
      <c r="B1170" s="61" t="s">
        <v>437</v>
      </c>
      <c r="C1170" s="140">
        <v>11</v>
      </c>
      <c r="D1170" s="141">
        <v>8.8999999999999996E-2</v>
      </c>
      <c r="E1170" s="142">
        <v>63</v>
      </c>
      <c r="F1170" s="143">
        <v>7.3999999999999996E-2</v>
      </c>
      <c r="G1170"/>
    </row>
    <row r="1171" spans="1:7">
      <c r="A1171" s="213"/>
      <c r="B1171" s="61" t="s">
        <v>438</v>
      </c>
      <c r="C1171" s="140">
        <v>13</v>
      </c>
      <c r="D1171" s="141">
        <v>0.106</v>
      </c>
      <c r="E1171" s="142">
        <v>120</v>
      </c>
      <c r="F1171" s="143">
        <v>0.14000000000000001</v>
      </c>
      <c r="G1171"/>
    </row>
    <row r="1172" spans="1:7">
      <c r="A1172" s="213"/>
      <c r="B1172" s="61" t="s">
        <v>439</v>
      </c>
      <c r="C1172" s="140">
        <v>11</v>
      </c>
      <c r="D1172" s="141">
        <v>8.8999999999999996E-2</v>
      </c>
      <c r="E1172" s="142">
        <v>99</v>
      </c>
      <c r="F1172" s="143">
        <v>0.11600000000000001</v>
      </c>
      <c r="G1172"/>
    </row>
    <row r="1173" spans="1:7">
      <c r="A1173" s="213"/>
      <c r="B1173" s="61" t="s">
        <v>440</v>
      </c>
      <c r="C1173" s="140">
        <v>13</v>
      </c>
      <c r="D1173" s="141">
        <v>0.106</v>
      </c>
      <c r="E1173" s="142">
        <v>160</v>
      </c>
      <c r="F1173" s="143">
        <v>0.187</v>
      </c>
      <c r="G1173"/>
    </row>
    <row r="1174" spans="1:7">
      <c r="A1174" s="214"/>
      <c r="B1174" s="144" t="s">
        <v>0</v>
      </c>
      <c r="C1174" s="145">
        <v>123</v>
      </c>
      <c r="D1174" s="146">
        <v>1</v>
      </c>
      <c r="E1174" s="147">
        <v>857</v>
      </c>
      <c r="F1174" s="148">
        <v>1</v>
      </c>
      <c r="G1174"/>
    </row>
    <row r="1175" spans="1:7" ht="31" customHeight="1">
      <c r="A1175" s="205" t="s">
        <v>479</v>
      </c>
      <c r="B1175" s="206"/>
      <c r="C1175" s="206"/>
      <c r="D1175" s="206"/>
      <c r="E1175" s="206"/>
      <c r="F1175" s="207"/>
      <c r="G1175"/>
    </row>
    <row r="1176" spans="1:7">
      <c r="A1176" s="212" t="s">
        <v>428</v>
      </c>
      <c r="B1176" s="139" t="s">
        <v>436</v>
      </c>
      <c r="C1176" s="149">
        <v>62</v>
      </c>
      <c r="D1176" s="150">
        <v>0.496</v>
      </c>
      <c r="E1176" s="151">
        <v>403</v>
      </c>
      <c r="F1176" s="152">
        <v>0.47099999999999997</v>
      </c>
      <c r="G1176"/>
    </row>
    <row r="1177" spans="1:7">
      <c r="A1177" s="213"/>
      <c r="B1177" s="61" t="s">
        <v>437</v>
      </c>
      <c r="C1177" s="140">
        <v>8</v>
      </c>
      <c r="D1177" s="141">
        <v>6.4000000000000001E-2</v>
      </c>
      <c r="E1177" s="142">
        <v>103</v>
      </c>
      <c r="F1177" s="143">
        <v>0.12</v>
      </c>
      <c r="G1177"/>
    </row>
    <row r="1178" spans="1:7">
      <c r="A1178" s="213"/>
      <c r="B1178" s="61" t="s">
        <v>438</v>
      </c>
      <c r="C1178" s="140">
        <v>23</v>
      </c>
      <c r="D1178" s="141">
        <v>0.184</v>
      </c>
      <c r="E1178" s="142">
        <v>173</v>
      </c>
      <c r="F1178" s="143">
        <v>0.20200000000000001</v>
      </c>
      <c r="G1178"/>
    </row>
    <row r="1179" spans="1:7">
      <c r="A1179" s="213"/>
      <c r="B1179" s="61" t="s">
        <v>439</v>
      </c>
      <c r="C1179" s="140">
        <v>22</v>
      </c>
      <c r="D1179" s="141">
        <v>0.17599999999999999</v>
      </c>
      <c r="E1179" s="142">
        <v>93</v>
      </c>
      <c r="F1179" s="143">
        <v>0.109</v>
      </c>
      <c r="G1179"/>
    </row>
    <row r="1180" spans="1:7">
      <c r="A1180" s="213"/>
      <c r="B1180" s="61" t="s">
        <v>440</v>
      </c>
      <c r="C1180" s="140">
        <v>10</v>
      </c>
      <c r="D1180" s="141">
        <v>0.08</v>
      </c>
      <c r="E1180" s="142">
        <v>84</v>
      </c>
      <c r="F1180" s="143">
        <v>9.8000000000000004E-2</v>
      </c>
      <c r="G1180"/>
    </row>
    <row r="1181" spans="1:7">
      <c r="A1181" s="214"/>
      <c r="B1181" s="144" t="s">
        <v>0</v>
      </c>
      <c r="C1181" s="145">
        <v>125</v>
      </c>
      <c r="D1181" s="146">
        <v>1</v>
      </c>
      <c r="E1181" s="147">
        <v>856</v>
      </c>
      <c r="F1181" s="148">
        <v>1</v>
      </c>
      <c r="G1181"/>
    </row>
    <row r="1182" spans="1:7">
      <c r="A1182" s="212" t="s">
        <v>309</v>
      </c>
      <c r="B1182" s="139" t="s">
        <v>436</v>
      </c>
      <c r="C1182" s="149">
        <v>29</v>
      </c>
      <c r="D1182" s="150">
        <v>0.90600000000000003</v>
      </c>
      <c r="E1182" s="151">
        <v>208</v>
      </c>
      <c r="F1182" s="152">
        <v>0.90400000000000003</v>
      </c>
      <c r="G1182"/>
    </row>
    <row r="1183" spans="1:7">
      <c r="A1183" s="213"/>
      <c r="B1183" s="61" t="s">
        <v>437</v>
      </c>
      <c r="C1183" s="140">
        <v>0</v>
      </c>
      <c r="D1183" s="141">
        <v>0</v>
      </c>
      <c r="E1183" s="142">
        <v>1</v>
      </c>
      <c r="F1183" s="143">
        <v>4.0000000000000001E-3</v>
      </c>
      <c r="G1183"/>
    </row>
    <row r="1184" spans="1:7">
      <c r="A1184" s="213"/>
      <c r="B1184" s="61" t="s">
        <v>438</v>
      </c>
      <c r="C1184" s="140">
        <v>0</v>
      </c>
      <c r="D1184" s="141">
        <v>0</v>
      </c>
      <c r="E1184" s="142">
        <v>2</v>
      </c>
      <c r="F1184" s="143">
        <v>8.9999999999999993E-3</v>
      </c>
      <c r="G1184"/>
    </row>
    <row r="1185" spans="1:7">
      <c r="A1185" s="213"/>
      <c r="B1185" s="61" t="s">
        <v>439</v>
      </c>
      <c r="C1185" s="140">
        <v>0</v>
      </c>
      <c r="D1185" s="141">
        <v>0</v>
      </c>
      <c r="E1185" s="142">
        <v>7</v>
      </c>
      <c r="F1185" s="143">
        <v>0.03</v>
      </c>
      <c r="G1185"/>
    </row>
    <row r="1186" spans="1:7">
      <c r="A1186" s="213"/>
      <c r="B1186" s="61" t="s">
        <v>440</v>
      </c>
      <c r="C1186" s="140">
        <v>3</v>
      </c>
      <c r="D1186" s="141">
        <v>9.4E-2</v>
      </c>
      <c r="E1186" s="142">
        <v>12</v>
      </c>
      <c r="F1186" s="143">
        <v>5.1999999999999998E-2</v>
      </c>
      <c r="G1186"/>
    </row>
    <row r="1187" spans="1:7">
      <c r="A1187" s="214"/>
      <c r="B1187" s="144" t="s">
        <v>0</v>
      </c>
      <c r="C1187" s="145">
        <v>32</v>
      </c>
      <c r="D1187" s="146">
        <v>1</v>
      </c>
      <c r="E1187" s="147">
        <v>230</v>
      </c>
      <c r="F1187" s="148">
        <v>1</v>
      </c>
      <c r="G1187"/>
    </row>
    <row r="1188" spans="1:7" ht="80" customHeight="1">
      <c r="A1188" s="205" t="s">
        <v>468</v>
      </c>
      <c r="B1188" s="206"/>
      <c r="C1188" s="206"/>
      <c r="D1188" s="206"/>
      <c r="E1188" s="206"/>
      <c r="F1188" s="207"/>
      <c r="G1188"/>
    </row>
    <row r="1189" spans="1:7">
      <c r="A1189" s="212" t="s">
        <v>410</v>
      </c>
      <c r="B1189" s="139" t="s">
        <v>411</v>
      </c>
      <c r="C1189" s="140">
        <v>17</v>
      </c>
      <c r="D1189" s="141">
        <v>0.42499999999999999</v>
      </c>
      <c r="E1189" s="142">
        <v>84</v>
      </c>
      <c r="F1189" s="143">
        <v>0.36799999999999999</v>
      </c>
      <c r="G1189"/>
    </row>
    <row r="1190" spans="1:7">
      <c r="A1190" s="213"/>
      <c r="B1190" s="139" t="s">
        <v>5</v>
      </c>
      <c r="C1190" s="140">
        <v>11</v>
      </c>
      <c r="D1190" s="141">
        <v>0.27500000000000002</v>
      </c>
      <c r="E1190" s="142">
        <v>78</v>
      </c>
      <c r="F1190" s="143">
        <v>0.34200000000000003</v>
      </c>
      <c r="G1190"/>
    </row>
    <row r="1191" spans="1:7">
      <c r="A1191" s="213"/>
      <c r="B1191" s="139" t="s">
        <v>13</v>
      </c>
      <c r="C1191" s="140">
        <v>5</v>
      </c>
      <c r="D1191" s="141">
        <v>0.125</v>
      </c>
      <c r="E1191" s="142">
        <v>33</v>
      </c>
      <c r="F1191" s="143">
        <v>0.14499999999999999</v>
      </c>
      <c r="G1191"/>
    </row>
    <row r="1192" spans="1:7" ht="16" customHeight="1">
      <c r="A1192" s="213"/>
      <c r="B1192" s="139" t="s">
        <v>412</v>
      </c>
      <c r="C1192" s="140">
        <v>7</v>
      </c>
      <c r="D1192" s="141">
        <v>0.17499999999999999</v>
      </c>
      <c r="E1192" s="142">
        <v>33</v>
      </c>
      <c r="F1192" s="143">
        <v>0.14499999999999999</v>
      </c>
      <c r="G1192"/>
    </row>
    <row r="1193" spans="1:7">
      <c r="A1193" s="214"/>
      <c r="B1193" s="144" t="s">
        <v>0</v>
      </c>
      <c r="C1193" s="145">
        <v>40</v>
      </c>
      <c r="D1193" s="146">
        <v>1</v>
      </c>
      <c r="E1193" s="147">
        <v>228</v>
      </c>
      <c r="F1193" s="148">
        <v>1</v>
      </c>
      <c r="G1193"/>
    </row>
    <row r="1194" spans="1:7">
      <c r="A1194" s="212" t="s">
        <v>413</v>
      </c>
      <c r="B1194" s="139" t="s">
        <v>411</v>
      </c>
      <c r="C1194" s="140">
        <v>9</v>
      </c>
      <c r="D1194" s="141">
        <v>0.16400000000000001</v>
      </c>
      <c r="E1194" s="142">
        <v>46</v>
      </c>
      <c r="F1194" s="143">
        <v>0.161</v>
      </c>
      <c r="G1194"/>
    </row>
    <row r="1195" spans="1:7">
      <c r="A1195" s="213"/>
      <c r="B1195" s="139" t="s">
        <v>5</v>
      </c>
      <c r="C1195" s="140">
        <v>7</v>
      </c>
      <c r="D1195" s="141">
        <v>0.127</v>
      </c>
      <c r="E1195" s="142">
        <v>49</v>
      </c>
      <c r="F1195" s="143">
        <v>0.17199999999999999</v>
      </c>
      <c r="G1195"/>
    </row>
    <row r="1196" spans="1:7">
      <c r="A1196" s="213"/>
      <c r="B1196" s="139" t="s">
        <v>13</v>
      </c>
      <c r="C1196" s="140">
        <v>3</v>
      </c>
      <c r="D1196" s="141">
        <v>5.5E-2</v>
      </c>
      <c r="E1196" s="142">
        <v>44</v>
      </c>
      <c r="F1196" s="143">
        <v>0.154</v>
      </c>
      <c r="G1196"/>
    </row>
    <row r="1197" spans="1:7">
      <c r="A1197" s="213"/>
      <c r="B1197" s="139" t="s">
        <v>412</v>
      </c>
      <c r="C1197" s="140">
        <v>36</v>
      </c>
      <c r="D1197" s="141">
        <v>0.65500000000000003</v>
      </c>
      <c r="E1197" s="142">
        <v>146</v>
      </c>
      <c r="F1197" s="143">
        <v>0.51200000000000001</v>
      </c>
      <c r="G1197"/>
    </row>
    <row r="1198" spans="1:7">
      <c r="A1198" s="214"/>
      <c r="B1198" s="144" t="s">
        <v>0</v>
      </c>
      <c r="C1198" s="145">
        <v>55</v>
      </c>
      <c r="D1198" s="146">
        <v>1</v>
      </c>
      <c r="E1198" s="147">
        <v>285</v>
      </c>
      <c r="F1198" s="148">
        <v>1</v>
      </c>
      <c r="G1198"/>
    </row>
    <row r="1199" spans="1:7">
      <c r="A1199" s="212" t="s">
        <v>414</v>
      </c>
      <c r="B1199" s="139" t="s">
        <v>411</v>
      </c>
      <c r="C1199" s="140">
        <v>26</v>
      </c>
      <c r="D1199" s="141">
        <v>0.313</v>
      </c>
      <c r="E1199" s="142">
        <v>165</v>
      </c>
      <c r="F1199" s="143">
        <v>0.34799999999999998</v>
      </c>
      <c r="G1199"/>
    </row>
    <row r="1200" spans="1:7">
      <c r="A1200" s="213"/>
      <c r="B1200" s="139" t="s">
        <v>5</v>
      </c>
      <c r="C1200" s="140">
        <v>25</v>
      </c>
      <c r="D1200" s="141">
        <v>0.30099999999999999</v>
      </c>
      <c r="E1200" s="142">
        <v>157</v>
      </c>
      <c r="F1200" s="143">
        <v>0.33100000000000002</v>
      </c>
      <c r="G1200"/>
    </row>
    <row r="1201" spans="1:7">
      <c r="A1201" s="213"/>
      <c r="B1201" s="139" t="s">
        <v>13</v>
      </c>
      <c r="C1201" s="140">
        <v>19</v>
      </c>
      <c r="D1201" s="141">
        <v>0.22900000000000001</v>
      </c>
      <c r="E1201" s="142">
        <v>85</v>
      </c>
      <c r="F1201" s="143">
        <v>0.17899999999999999</v>
      </c>
      <c r="G1201"/>
    </row>
    <row r="1202" spans="1:7">
      <c r="A1202" s="213"/>
      <c r="B1202" s="139" t="s">
        <v>412</v>
      </c>
      <c r="C1202" s="140">
        <v>13</v>
      </c>
      <c r="D1202" s="141">
        <v>0.157</v>
      </c>
      <c r="E1202" s="142">
        <v>67</v>
      </c>
      <c r="F1202" s="143">
        <v>0.14099999999999999</v>
      </c>
      <c r="G1202"/>
    </row>
    <row r="1203" spans="1:7">
      <c r="A1203" s="214"/>
      <c r="B1203" s="144" t="s">
        <v>0</v>
      </c>
      <c r="C1203" s="145">
        <v>83</v>
      </c>
      <c r="D1203" s="146">
        <v>1</v>
      </c>
      <c r="E1203" s="147">
        <v>474</v>
      </c>
      <c r="F1203" s="148">
        <v>1</v>
      </c>
      <c r="G1203"/>
    </row>
    <row r="1204" spans="1:7" ht="80" customHeight="1">
      <c r="A1204" s="205" t="s">
        <v>480</v>
      </c>
      <c r="B1204" s="206"/>
      <c r="C1204" s="206"/>
      <c r="D1204" s="206"/>
      <c r="E1204" s="206"/>
      <c r="F1204" s="207"/>
      <c r="G1204"/>
    </row>
    <row r="1205" spans="1:7">
      <c r="A1205" s="212" t="s">
        <v>415</v>
      </c>
      <c r="B1205" s="139" t="s">
        <v>411</v>
      </c>
      <c r="C1205" s="140">
        <v>22</v>
      </c>
      <c r="D1205" s="141">
        <v>0.5</v>
      </c>
      <c r="E1205" s="142">
        <v>86</v>
      </c>
      <c r="F1205" s="143">
        <v>0.29799999999999999</v>
      </c>
      <c r="G1205"/>
    </row>
    <row r="1206" spans="1:7">
      <c r="A1206" s="213"/>
      <c r="B1206" s="139" t="s">
        <v>5</v>
      </c>
      <c r="C1206" s="140">
        <v>12</v>
      </c>
      <c r="D1206" s="141">
        <v>0.27300000000000002</v>
      </c>
      <c r="E1206" s="142">
        <v>89</v>
      </c>
      <c r="F1206" s="143">
        <v>0.308</v>
      </c>
      <c r="G1206"/>
    </row>
    <row r="1207" spans="1:7">
      <c r="A1207" s="213"/>
      <c r="B1207" s="139" t="s">
        <v>13</v>
      </c>
      <c r="C1207" s="140">
        <v>5</v>
      </c>
      <c r="D1207" s="141">
        <v>0.114</v>
      </c>
      <c r="E1207" s="142">
        <v>59</v>
      </c>
      <c r="F1207" s="143">
        <v>0.20399999999999999</v>
      </c>
      <c r="G1207"/>
    </row>
    <row r="1208" spans="1:7">
      <c r="A1208" s="213"/>
      <c r="B1208" s="139" t="s">
        <v>412</v>
      </c>
      <c r="C1208" s="140">
        <v>5</v>
      </c>
      <c r="D1208" s="141">
        <v>0.114</v>
      </c>
      <c r="E1208" s="142">
        <v>55</v>
      </c>
      <c r="F1208" s="143">
        <v>0.19</v>
      </c>
      <c r="G1208"/>
    </row>
    <row r="1209" spans="1:7" ht="16" customHeight="1">
      <c r="A1209" s="214"/>
      <c r="B1209" s="144" t="s">
        <v>0</v>
      </c>
      <c r="C1209" s="145">
        <v>44</v>
      </c>
      <c r="D1209" s="146">
        <v>1</v>
      </c>
      <c r="E1209" s="147">
        <v>289</v>
      </c>
      <c r="F1209" s="148">
        <v>1</v>
      </c>
      <c r="G1209"/>
    </row>
    <row r="1210" spans="1:7">
      <c r="A1210" s="212" t="s">
        <v>416</v>
      </c>
      <c r="B1210" s="139" t="s">
        <v>411</v>
      </c>
      <c r="C1210" s="140">
        <v>18</v>
      </c>
      <c r="D1210" s="141">
        <v>0.28999999999999998</v>
      </c>
      <c r="E1210" s="142">
        <v>83</v>
      </c>
      <c r="F1210" s="143">
        <v>0.20300000000000001</v>
      </c>
      <c r="G1210"/>
    </row>
    <row r="1211" spans="1:7">
      <c r="A1211" s="213"/>
      <c r="B1211" s="139" t="s">
        <v>5</v>
      </c>
      <c r="C1211" s="140">
        <v>16</v>
      </c>
      <c r="D1211" s="141">
        <v>0.25800000000000001</v>
      </c>
      <c r="E1211" s="142">
        <v>108</v>
      </c>
      <c r="F1211" s="143">
        <v>0.26400000000000001</v>
      </c>
      <c r="G1211"/>
    </row>
    <row r="1212" spans="1:7">
      <c r="A1212" s="213"/>
      <c r="B1212" s="139" t="s">
        <v>13</v>
      </c>
      <c r="C1212" s="140">
        <v>13</v>
      </c>
      <c r="D1212" s="141">
        <v>0.21</v>
      </c>
      <c r="E1212" s="142">
        <v>79</v>
      </c>
      <c r="F1212" s="143">
        <v>0.193</v>
      </c>
      <c r="G1212"/>
    </row>
    <row r="1213" spans="1:7">
      <c r="A1213" s="213"/>
      <c r="B1213" s="139" t="s">
        <v>412</v>
      </c>
      <c r="C1213" s="140">
        <v>15</v>
      </c>
      <c r="D1213" s="141">
        <v>0.24199999999999999</v>
      </c>
      <c r="E1213" s="142">
        <v>139</v>
      </c>
      <c r="F1213" s="143">
        <v>0.34</v>
      </c>
      <c r="G1213"/>
    </row>
    <row r="1214" spans="1:7">
      <c r="A1214" s="214"/>
      <c r="B1214" s="144" t="s">
        <v>0</v>
      </c>
      <c r="C1214" s="145">
        <v>62</v>
      </c>
      <c r="D1214" s="146">
        <v>1</v>
      </c>
      <c r="E1214" s="147">
        <v>409</v>
      </c>
      <c r="F1214" s="148">
        <v>1</v>
      </c>
      <c r="G1214"/>
    </row>
    <row r="1215" spans="1:7">
      <c r="A1215" s="212" t="s">
        <v>417</v>
      </c>
      <c r="B1215" s="139" t="s">
        <v>411</v>
      </c>
      <c r="C1215" s="140">
        <v>22</v>
      </c>
      <c r="D1215" s="141">
        <v>0.379</v>
      </c>
      <c r="E1215" s="142">
        <v>116</v>
      </c>
      <c r="F1215" s="143">
        <v>0.36</v>
      </c>
      <c r="G1215"/>
    </row>
    <row r="1216" spans="1:7">
      <c r="A1216" s="213"/>
      <c r="B1216" s="139" t="s">
        <v>5</v>
      </c>
      <c r="C1216" s="140">
        <v>16</v>
      </c>
      <c r="D1216" s="141">
        <v>0.27600000000000002</v>
      </c>
      <c r="E1216" s="142">
        <v>110</v>
      </c>
      <c r="F1216" s="143">
        <v>0.34200000000000003</v>
      </c>
      <c r="G1216"/>
    </row>
    <row r="1217" spans="1:7">
      <c r="A1217" s="213"/>
      <c r="B1217" s="139" t="s">
        <v>13</v>
      </c>
      <c r="C1217" s="140">
        <v>9</v>
      </c>
      <c r="D1217" s="141">
        <v>0.155</v>
      </c>
      <c r="E1217" s="142">
        <v>57</v>
      </c>
      <c r="F1217" s="143">
        <v>0.17699999999999999</v>
      </c>
      <c r="G1217"/>
    </row>
    <row r="1218" spans="1:7">
      <c r="A1218" s="213"/>
      <c r="B1218" s="139" t="s">
        <v>412</v>
      </c>
      <c r="C1218" s="140">
        <v>11</v>
      </c>
      <c r="D1218" s="141">
        <v>0.19</v>
      </c>
      <c r="E1218" s="142">
        <v>39</v>
      </c>
      <c r="F1218" s="143">
        <v>0.121</v>
      </c>
      <c r="G1218"/>
    </row>
    <row r="1219" spans="1:7">
      <c r="A1219" s="214"/>
      <c r="B1219" s="144" t="s">
        <v>0</v>
      </c>
      <c r="C1219" s="145">
        <v>58</v>
      </c>
      <c r="D1219" s="146">
        <v>1</v>
      </c>
      <c r="E1219" s="147">
        <v>322</v>
      </c>
      <c r="F1219" s="148">
        <v>1</v>
      </c>
      <c r="G1219"/>
    </row>
    <row r="1220" spans="1:7">
      <c r="A1220" s="212" t="s">
        <v>418</v>
      </c>
      <c r="B1220" s="139" t="s">
        <v>411</v>
      </c>
      <c r="C1220" s="140">
        <v>15</v>
      </c>
      <c r="D1220" s="141">
        <v>0.13200000000000001</v>
      </c>
      <c r="E1220" s="142">
        <v>103</v>
      </c>
      <c r="F1220" s="143">
        <v>0.14099999999999999</v>
      </c>
      <c r="G1220"/>
    </row>
    <row r="1221" spans="1:7">
      <c r="A1221" s="213"/>
      <c r="B1221" s="139" t="s">
        <v>5</v>
      </c>
      <c r="C1221" s="140">
        <v>33</v>
      </c>
      <c r="D1221" s="141">
        <v>0.28899999999999998</v>
      </c>
      <c r="E1221" s="142">
        <v>256</v>
      </c>
      <c r="F1221" s="143">
        <v>0.34899999999999998</v>
      </c>
      <c r="G1221"/>
    </row>
    <row r="1222" spans="1:7">
      <c r="A1222" s="213"/>
      <c r="B1222" s="139" t="s">
        <v>13</v>
      </c>
      <c r="C1222" s="140">
        <v>38</v>
      </c>
      <c r="D1222" s="141">
        <v>0.33300000000000002</v>
      </c>
      <c r="E1222" s="142">
        <v>207</v>
      </c>
      <c r="F1222" s="143">
        <v>0.28199999999999997</v>
      </c>
      <c r="G1222"/>
    </row>
    <row r="1223" spans="1:7">
      <c r="A1223" s="213"/>
      <c r="B1223" s="139" t="s">
        <v>412</v>
      </c>
      <c r="C1223" s="140">
        <v>28</v>
      </c>
      <c r="D1223" s="141">
        <v>0.246</v>
      </c>
      <c r="E1223" s="142">
        <v>167</v>
      </c>
      <c r="F1223" s="143">
        <v>0.22800000000000001</v>
      </c>
      <c r="G1223"/>
    </row>
    <row r="1224" spans="1:7">
      <c r="A1224" s="214"/>
      <c r="B1224" s="144" t="s">
        <v>0</v>
      </c>
      <c r="C1224" s="145">
        <v>114</v>
      </c>
      <c r="D1224" s="146">
        <v>1</v>
      </c>
      <c r="E1224" s="147">
        <v>733</v>
      </c>
      <c r="F1224" s="148">
        <v>1</v>
      </c>
      <c r="G1224"/>
    </row>
    <row r="1225" spans="1:7">
      <c r="A1225" s="212" t="s">
        <v>419</v>
      </c>
      <c r="B1225" s="139" t="s">
        <v>411</v>
      </c>
      <c r="C1225" s="140">
        <v>4</v>
      </c>
      <c r="D1225" s="141">
        <v>0.17399999999999999</v>
      </c>
      <c r="E1225" s="142">
        <v>34</v>
      </c>
      <c r="F1225" s="143">
        <v>0.17499999999999999</v>
      </c>
      <c r="G1225"/>
    </row>
    <row r="1226" spans="1:7">
      <c r="A1226" s="213"/>
      <c r="B1226" s="139" t="s">
        <v>5</v>
      </c>
      <c r="C1226" s="140">
        <v>4</v>
      </c>
      <c r="D1226" s="141">
        <v>0.17399999999999999</v>
      </c>
      <c r="E1226" s="142">
        <v>26</v>
      </c>
      <c r="F1226" s="143">
        <v>0.13400000000000001</v>
      </c>
      <c r="G1226"/>
    </row>
    <row r="1227" spans="1:7">
      <c r="A1227" s="213"/>
      <c r="B1227" s="139" t="s">
        <v>13</v>
      </c>
      <c r="C1227" s="140">
        <v>5</v>
      </c>
      <c r="D1227" s="141">
        <v>0.217</v>
      </c>
      <c r="E1227" s="142">
        <v>38</v>
      </c>
      <c r="F1227" s="143">
        <v>0.19600000000000001</v>
      </c>
      <c r="G1227"/>
    </row>
    <row r="1228" spans="1:7">
      <c r="A1228" s="213"/>
      <c r="B1228" s="139" t="s">
        <v>412</v>
      </c>
      <c r="C1228" s="140">
        <v>10</v>
      </c>
      <c r="D1228" s="141">
        <v>0.435</v>
      </c>
      <c r="E1228" s="142">
        <v>96</v>
      </c>
      <c r="F1228" s="143">
        <v>0.495</v>
      </c>
      <c r="G1228"/>
    </row>
    <row r="1229" spans="1:7">
      <c r="A1229" s="214"/>
      <c r="B1229" s="144" t="s">
        <v>0</v>
      </c>
      <c r="C1229" s="145">
        <v>23</v>
      </c>
      <c r="D1229" s="146">
        <v>1</v>
      </c>
      <c r="E1229" s="147">
        <v>194</v>
      </c>
      <c r="F1229" s="148">
        <v>1</v>
      </c>
      <c r="G1229"/>
    </row>
    <row r="1230" spans="1:7">
      <c r="A1230" s="212" t="s">
        <v>420</v>
      </c>
      <c r="B1230" s="139" t="s">
        <v>411</v>
      </c>
      <c r="C1230" s="140">
        <v>12</v>
      </c>
      <c r="D1230" s="141">
        <v>0.33300000000000002</v>
      </c>
      <c r="E1230" s="142">
        <v>76</v>
      </c>
      <c r="F1230" s="143">
        <v>0.22600000000000001</v>
      </c>
      <c r="G1230"/>
    </row>
    <row r="1231" spans="1:7">
      <c r="A1231" s="213"/>
      <c r="B1231" s="139" t="s">
        <v>5</v>
      </c>
      <c r="C1231" s="140">
        <v>14</v>
      </c>
      <c r="D1231" s="141">
        <v>0.38900000000000001</v>
      </c>
      <c r="E1231" s="142">
        <v>109</v>
      </c>
      <c r="F1231" s="143">
        <v>0.32400000000000001</v>
      </c>
      <c r="G1231"/>
    </row>
    <row r="1232" spans="1:7">
      <c r="A1232" s="213"/>
      <c r="B1232" s="139" t="s">
        <v>13</v>
      </c>
      <c r="C1232" s="140">
        <v>8</v>
      </c>
      <c r="D1232" s="141">
        <v>0.222</v>
      </c>
      <c r="E1232" s="142">
        <v>67</v>
      </c>
      <c r="F1232" s="143">
        <v>0.19900000000000001</v>
      </c>
      <c r="G1232"/>
    </row>
    <row r="1233" spans="1:7" ht="16" customHeight="1">
      <c r="A1233" s="213"/>
      <c r="B1233" s="139" t="s">
        <v>412</v>
      </c>
      <c r="C1233" s="140">
        <v>2</v>
      </c>
      <c r="D1233" s="141">
        <v>5.6000000000000001E-2</v>
      </c>
      <c r="E1233" s="142">
        <v>84</v>
      </c>
      <c r="F1233" s="143">
        <v>0.25</v>
      </c>
      <c r="G1233"/>
    </row>
    <row r="1234" spans="1:7">
      <c r="A1234" s="214"/>
      <c r="B1234" s="144" t="s">
        <v>0</v>
      </c>
      <c r="C1234" s="145">
        <v>36</v>
      </c>
      <c r="D1234" s="146">
        <v>1</v>
      </c>
      <c r="E1234" s="147">
        <v>336</v>
      </c>
      <c r="F1234" s="148">
        <v>1</v>
      </c>
      <c r="G1234"/>
    </row>
    <row r="1235" spans="1:7" ht="80" customHeight="1">
      <c r="A1235" s="205" t="s">
        <v>480</v>
      </c>
      <c r="B1235" s="206"/>
      <c r="C1235" s="206"/>
      <c r="D1235" s="206"/>
      <c r="E1235" s="206"/>
      <c r="F1235" s="207"/>
      <c r="G1235"/>
    </row>
    <row r="1236" spans="1:7">
      <c r="A1236" s="212" t="s">
        <v>421</v>
      </c>
      <c r="B1236" s="139" t="s">
        <v>411</v>
      </c>
      <c r="C1236" s="140">
        <v>3</v>
      </c>
      <c r="D1236" s="141">
        <v>3.2000000000000001E-2</v>
      </c>
      <c r="E1236" s="142">
        <v>28</v>
      </c>
      <c r="F1236" s="143">
        <v>5.1999999999999998E-2</v>
      </c>
      <c r="G1236"/>
    </row>
    <row r="1237" spans="1:7">
      <c r="A1237" s="213"/>
      <c r="B1237" s="139" t="s">
        <v>5</v>
      </c>
      <c r="C1237" s="140">
        <v>13</v>
      </c>
      <c r="D1237" s="141">
        <v>0.13800000000000001</v>
      </c>
      <c r="E1237" s="142">
        <v>79</v>
      </c>
      <c r="F1237" s="143">
        <v>0.14599999999999999</v>
      </c>
      <c r="G1237"/>
    </row>
    <row r="1238" spans="1:7">
      <c r="A1238" s="213"/>
      <c r="B1238" s="139" t="s">
        <v>13</v>
      </c>
      <c r="C1238" s="140">
        <v>26</v>
      </c>
      <c r="D1238" s="141">
        <v>0.27700000000000002</v>
      </c>
      <c r="E1238" s="142">
        <v>141</v>
      </c>
      <c r="F1238" s="143">
        <v>0.26</v>
      </c>
      <c r="G1238"/>
    </row>
    <row r="1239" spans="1:7">
      <c r="A1239" s="213"/>
      <c r="B1239" s="139" t="s">
        <v>412</v>
      </c>
      <c r="C1239" s="140">
        <v>52</v>
      </c>
      <c r="D1239" s="141">
        <v>0.55300000000000005</v>
      </c>
      <c r="E1239" s="142">
        <v>294</v>
      </c>
      <c r="F1239" s="143">
        <v>0.54200000000000004</v>
      </c>
      <c r="G1239"/>
    </row>
    <row r="1240" spans="1:7">
      <c r="A1240" s="214"/>
      <c r="B1240" s="144" t="s">
        <v>0</v>
      </c>
      <c r="C1240" s="145">
        <v>94</v>
      </c>
      <c r="D1240" s="146">
        <v>1</v>
      </c>
      <c r="E1240" s="147">
        <v>542</v>
      </c>
      <c r="F1240" s="148">
        <v>1</v>
      </c>
      <c r="G1240"/>
    </row>
    <row r="1241" spans="1:7">
      <c r="A1241" s="212" t="s">
        <v>422</v>
      </c>
      <c r="B1241" s="139" t="s">
        <v>411</v>
      </c>
      <c r="C1241" s="140">
        <v>18</v>
      </c>
      <c r="D1241" s="141">
        <v>0.20899999999999999</v>
      </c>
      <c r="E1241" s="142">
        <v>103</v>
      </c>
      <c r="F1241" s="143">
        <v>0.17799999999999999</v>
      </c>
      <c r="G1241"/>
    </row>
    <row r="1242" spans="1:7">
      <c r="A1242" s="213"/>
      <c r="B1242" s="139" t="s">
        <v>5</v>
      </c>
      <c r="C1242" s="140">
        <v>25</v>
      </c>
      <c r="D1242" s="141">
        <v>0.29099999999999998</v>
      </c>
      <c r="E1242" s="142">
        <v>200</v>
      </c>
      <c r="F1242" s="143">
        <v>0.34499999999999997</v>
      </c>
      <c r="G1242"/>
    </row>
    <row r="1243" spans="1:7">
      <c r="A1243" s="213"/>
      <c r="B1243" s="139" t="s">
        <v>13</v>
      </c>
      <c r="C1243" s="140">
        <v>22</v>
      </c>
      <c r="D1243" s="141">
        <v>0.25600000000000001</v>
      </c>
      <c r="E1243" s="142">
        <v>156</v>
      </c>
      <c r="F1243" s="143">
        <v>0.26900000000000002</v>
      </c>
      <c r="G1243"/>
    </row>
    <row r="1244" spans="1:7">
      <c r="A1244" s="213"/>
      <c r="B1244" s="139" t="s">
        <v>412</v>
      </c>
      <c r="C1244" s="140">
        <v>21</v>
      </c>
      <c r="D1244" s="141">
        <v>0.24399999999999999</v>
      </c>
      <c r="E1244" s="142">
        <v>121</v>
      </c>
      <c r="F1244" s="143">
        <v>0.20899999999999999</v>
      </c>
      <c r="G1244"/>
    </row>
    <row r="1245" spans="1:7">
      <c r="A1245" s="214"/>
      <c r="B1245" s="144" t="s">
        <v>0</v>
      </c>
      <c r="C1245" s="145">
        <v>86</v>
      </c>
      <c r="D1245" s="146">
        <v>1</v>
      </c>
      <c r="E1245" s="147">
        <v>580</v>
      </c>
      <c r="F1245" s="148">
        <v>1</v>
      </c>
      <c r="G1245"/>
    </row>
    <row r="1246" spans="1:7">
      <c r="A1246" s="212" t="s">
        <v>423</v>
      </c>
      <c r="B1246" s="139" t="s">
        <v>411</v>
      </c>
      <c r="C1246" s="140">
        <v>10</v>
      </c>
      <c r="D1246" s="141">
        <v>0.17499999999999999</v>
      </c>
      <c r="E1246" s="142">
        <v>86</v>
      </c>
      <c r="F1246" s="143">
        <v>0.22600000000000001</v>
      </c>
      <c r="G1246"/>
    </row>
    <row r="1247" spans="1:7">
      <c r="A1247" s="213"/>
      <c r="B1247" s="139" t="s">
        <v>5</v>
      </c>
      <c r="C1247" s="140">
        <v>27</v>
      </c>
      <c r="D1247" s="141">
        <v>0.47399999999999998</v>
      </c>
      <c r="E1247" s="142">
        <v>124</v>
      </c>
      <c r="F1247" s="143">
        <v>0.32600000000000001</v>
      </c>
      <c r="G1247"/>
    </row>
    <row r="1248" spans="1:7">
      <c r="A1248" s="213"/>
      <c r="B1248" s="139" t="s">
        <v>13</v>
      </c>
      <c r="C1248" s="140">
        <v>9</v>
      </c>
      <c r="D1248" s="141">
        <v>0.158</v>
      </c>
      <c r="E1248" s="142">
        <v>87</v>
      </c>
      <c r="F1248" s="143">
        <v>0.22900000000000001</v>
      </c>
      <c r="G1248"/>
    </row>
    <row r="1249" spans="1:7">
      <c r="A1249" s="213"/>
      <c r="B1249" s="139" t="s">
        <v>412</v>
      </c>
      <c r="C1249" s="140">
        <v>11</v>
      </c>
      <c r="D1249" s="141">
        <v>0.193</v>
      </c>
      <c r="E1249" s="142">
        <v>83</v>
      </c>
      <c r="F1249" s="143">
        <v>0.218</v>
      </c>
      <c r="G1249"/>
    </row>
    <row r="1250" spans="1:7" ht="16" customHeight="1">
      <c r="A1250" s="214"/>
      <c r="B1250" s="144" t="s">
        <v>0</v>
      </c>
      <c r="C1250" s="145">
        <v>57</v>
      </c>
      <c r="D1250" s="146">
        <v>1</v>
      </c>
      <c r="E1250" s="147">
        <v>380</v>
      </c>
      <c r="F1250" s="148">
        <v>1</v>
      </c>
      <c r="G1250"/>
    </row>
    <row r="1251" spans="1:7">
      <c r="A1251" s="212" t="s">
        <v>424</v>
      </c>
      <c r="B1251" s="139" t="s">
        <v>411</v>
      </c>
      <c r="C1251" s="140">
        <v>9</v>
      </c>
      <c r="D1251" s="141">
        <v>0.12</v>
      </c>
      <c r="E1251" s="142">
        <v>43</v>
      </c>
      <c r="F1251" s="143">
        <v>9.9000000000000005E-2</v>
      </c>
      <c r="G1251"/>
    </row>
    <row r="1252" spans="1:7">
      <c r="A1252" s="213"/>
      <c r="B1252" s="139" t="s">
        <v>5</v>
      </c>
      <c r="C1252" s="140">
        <v>16</v>
      </c>
      <c r="D1252" s="141">
        <v>0.21299999999999999</v>
      </c>
      <c r="E1252" s="142">
        <v>104</v>
      </c>
      <c r="F1252" s="143">
        <v>0.24</v>
      </c>
      <c r="G1252"/>
    </row>
    <row r="1253" spans="1:7">
      <c r="A1253" s="213"/>
      <c r="B1253" s="139" t="s">
        <v>13</v>
      </c>
      <c r="C1253" s="140">
        <v>25</v>
      </c>
      <c r="D1253" s="141">
        <v>0.33300000000000002</v>
      </c>
      <c r="E1253" s="142">
        <v>108</v>
      </c>
      <c r="F1253" s="143">
        <v>0.249</v>
      </c>
      <c r="G1253"/>
    </row>
    <row r="1254" spans="1:7">
      <c r="A1254" s="213"/>
      <c r="B1254" s="139" t="s">
        <v>412</v>
      </c>
      <c r="C1254" s="140">
        <v>25</v>
      </c>
      <c r="D1254" s="141">
        <v>0.33300000000000002</v>
      </c>
      <c r="E1254" s="142">
        <v>179</v>
      </c>
      <c r="F1254" s="143">
        <v>0.41199999999999998</v>
      </c>
      <c r="G1254"/>
    </row>
    <row r="1255" spans="1:7">
      <c r="A1255" s="214"/>
      <c r="B1255" s="144" t="s">
        <v>0</v>
      </c>
      <c r="C1255" s="145">
        <v>75</v>
      </c>
      <c r="D1255" s="146">
        <v>1</v>
      </c>
      <c r="E1255" s="147">
        <v>434</v>
      </c>
      <c r="F1255" s="148">
        <v>1</v>
      </c>
      <c r="G1255"/>
    </row>
    <row r="1256" spans="1:7" ht="16" customHeight="1">
      <c r="A1256" s="212" t="s">
        <v>425</v>
      </c>
      <c r="B1256" s="139" t="s">
        <v>411</v>
      </c>
      <c r="C1256" s="140">
        <v>2</v>
      </c>
      <c r="D1256" s="141">
        <v>2.7E-2</v>
      </c>
      <c r="E1256" s="142">
        <v>10</v>
      </c>
      <c r="F1256" s="143">
        <v>2.5000000000000001E-2</v>
      </c>
      <c r="G1256"/>
    </row>
    <row r="1257" spans="1:7">
      <c r="A1257" s="213"/>
      <c r="B1257" s="139" t="s">
        <v>5</v>
      </c>
      <c r="C1257" s="140">
        <v>4</v>
      </c>
      <c r="D1257" s="141">
        <v>5.2999999999999999E-2</v>
      </c>
      <c r="E1257" s="142">
        <v>27</v>
      </c>
      <c r="F1257" s="143">
        <v>6.7000000000000004E-2</v>
      </c>
      <c r="G1257"/>
    </row>
    <row r="1258" spans="1:7">
      <c r="A1258" s="213"/>
      <c r="B1258" s="139" t="s">
        <v>13</v>
      </c>
      <c r="C1258" s="140">
        <v>14</v>
      </c>
      <c r="D1258" s="141">
        <v>0.187</v>
      </c>
      <c r="E1258" s="142">
        <v>90</v>
      </c>
      <c r="F1258" s="143">
        <v>0.223</v>
      </c>
      <c r="G1258"/>
    </row>
    <row r="1259" spans="1:7">
      <c r="A1259" s="213"/>
      <c r="B1259" s="139" t="s">
        <v>412</v>
      </c>
      <c r="C1259" s="140">
        <v>55</v>
      </c>
      <c r="D1259" s="141">
        <v>0.73299999999999998</v>
      </c>
      <c r="E1259" s="142">
        <v>276</v>
      </c>
      <c r="F1259" s="143">
        <v>0.68500000000000005</v>
      </c>
      <c r="G1259"/>
    </row>
    <row r="1260" spans="1:7">
      <c r="A1260" s="214"/>
      <c r="B1260" s="144" t="s">
        <v>0</v>
      </c>
      <c r="C1260" s="145">
        <v>75</v>
      </c>
      <c r="D1260" s="146">
        <v>1</v>
      </c>
      <c r="E1260" s="147">
        <v>403</v>
      </c>
      <c r="F1260" s="148">
        <v>1</v>
      </c>
      <c r="G1260"/>
    </row>
    <row r="1261" spans="1:7">
      <c r="A1261" s="212" t="s">
        <v>426</v>
      </c>
      <c r="B1261" s="139" t="s">
        <v>411</v>
      </c>
      <c r="C1261" s="140">
        <v>8</v>
      </c>
      <c r="D1261" s="141">
        <v>7.9000000000000001E-2</v>
      </c>
      <c r="E1261" s="142">
        <v>55</v>
      </c>
      <c r="F1261" s="143">
        <v>8.7999999999999995E-2</v>
      </c>
      <c r="G1261"/>
    </row>
    <row r="1262" spans="1:7">
      <c r="A1262" s="213"/>
      <c r="B1262" s="139" t="s">
        <v>5</v>
      </c>
      <c r="C1262" s="140">
        <v>20</v>
      </c>
      <c r="D1262" s="141">
        <v>0.19800000000000001</v>
      </c>
      <c r="E1262" s="142">
        <v>132</v>
      </c>
      <c r="F1262" s="143">
        <v>0.21099999999999999</v>
      </c>
      <c r="G1262"/>
    </row>
    <row r="1263" spans="1:7">
      <c r="A1263" s="213"/>
      <c r="B1263" s="139" t="s">
        <v>13</v>
      </c>
      <c r="C1263" s="140">
        <v>28</v>
      </c>
      <c r="D1263" s="141">
        <v>0.27700000000000002</v>
      </c>
      <c r="E1263" s="142">
        <v>190</v>
      </c>
      <c r="F1263" s="143">
        <v>0.30299999999999999</v>
      </c>
    </row>
    <row r="1264" spans="1:7">
      <c r="A1264" s="213"/>
      <c r="B1264" s="139" t="s">
        <v>412</v>
      </c>
      <c r="C1264" s="140">
        <v>45</v>
      </c>
      <c r="D1264" s="141">
        <v>0.44600000000000001</v>
      </c>
      <c r="E1264" s="142">
        <v>250</v>
      </c>
      <c r="F1264" s="143">
        <v>0.39900000000000002</v>
      </c>
    </row>
    <row r="1265" spans="1:7">
      <c r="A1265" s="214"/>
      <c r="B1265" s="144" t="s">
        <v>0</v>
      </c>
      <c r="C1265" s="145">
        <v>101</v>
      </c>
      <c r="D1265" s="146">
        <v>1</v>
      </c>
      <c r="E1265" s="147">
        <v>627</v>
      </c>
      <c r="F1265" s="148">
        <v>1</v>
      </c>
    </row>
    <row r="1266" spans="1:7" ht="80" customHeight="1">
      <c r="A1266" s="205" t="s">
        <v>480</v>
      </c>
      <c r="B1266" s="206"/>
      <c r="C1266" s="206"/>
      <c r="D1266" s="206"/>
      <c r="E1266" s="206"/>
      <c r="F1266" s="207"/>
      <c r="G1266"/>
    </row>
    <row r="1267" spans="1:7">
      <c r="A1267" s="212" t="s">
        <v>427</v>
      </c>
      <c r="B1267" s="139" t="s">
        <v>411</v>
      </c>
      <c r="C1267" s="140">
        <v>7</v>
      </c>
      <c r="D1267" s="141">
        <v>0.14899999999999999</v>
      </c>
      <c r="E1267" s="142">
        <v>69</v>
      </c>
      <c r="F1267" s="143">
        <v>0.16400000000000001</v>
      </c>
    </row>
    <row r="1268" spans="1:7">
      <c r="A1268" s="213"/>
      <c r="B1268" s="139" t="s">
        <v>5</v>
      </c>
      <c r="C1268" s="140">
        <v>12</v>
      </c>
      <c r="D1268" s="141">
        <v>0.255</v>
      </c>
      <c r="E1268" s="142">
        <v>104</v>
      </c>
      <c r="F1268" s="143">
        <v>0.248</v>
      </c>
    </row>
    <row r="1269" spans="1:7">
      <c r="A1269" s="213"/>
      <c r="B1269" s="139" t="s">
        <v>13</v>
      </c>
      <c r="C1269" s="140">
        <v>14</v>
      </c>
      <c r="D1269" s="141">
        <v>0.29799999999999999</v>
      </c>
      <c r="E1269" s="142">
        <v>108</v>
      </c>
      <c r="F1269" s="143">
        <v>0.25700000000000001</v>
      </c>
    </row>
    <row r="1270" spans="1:7">
      <c r="A1270" s="213"/>
      <c r="B1270" s="139" t="s">
        <v>412</v>
      </c>
      <c r="C1270" s="140">
        <v>14</v>
      </c>
      <c r="D1270" s="141">
        <v>0.29799999999999999</v>
      </c>
      <c r="E1270" s="142">
        <v>139</v>
      </c>
      <c r="F1270" s="143">
        <v>0.33100000000000002</v>
      </c>
    </row>
    <row r="1271" spans="1:7">
      <c r="A1271" s="214"/>
      <c r="B1271" s="144" t="s">
        <v>0</v>
      </c>
      <c r="C1271" s="145">
        <v>47</v>
      </c>
      <c r="D1271" s="146">
        <v>1</v>
      </c>
      <c r="E1271" s="147">
        <v>420</v>
      </c>
      <c r="F1271" s="148">
        <v>1</v>
      </c>
    </row>
    <row r="1272" spans="1:7">
      <c r="A1272" s="212" t="s">
        <v>428</v>
      </c>
      <c r="B1272" s="139" t="s">
        <v>411</v>
      </c>
      <c r="C1272" s="140">
        <v>9</v>
      </c>
      <c r="D1272" s="141">
        <v>0.14499999999999999</v>
      </c>
      <c r="E1272" s="142">
        <v>56</v>
      </c>
      <c r="F1272" s="143">
        <v>0.13</v>
      </c>
    </row>
    <row r="1273" spans="1:7">
      <c r="A1273" s="213"/>
      <c r="B1273" s="139" t="s">
        <v>5</v>
      </c>
      <c r="C1273" s="140">
        <v>13</v>
      </c>
      <c r="D1273" s="141">
        <v>0.21</v>
      </c>
      <c r="E1273" s="142">
        <v>136</v>
      </c>
      <c r="F1273" s="143">
        <v>0.316</v>
      </c>
    </row>
    <row r="1274" spans="1:7">
      <c r="A1274" s="213"/>
      <c r="B1274" s="139" t="s">
        <v>13</v>
      </c>
      <c r="C1274" s="140">
        <v>14</v>
      </c>
      <c r="D1274" s="141">
        <v>0.22600000000000001</v>
      </c>
      <c r="E1274" s="142">
        <v>105</v>
      </c>
      <c r="F1274" s="143">
        <v>0.24399999999999999</v>
      </c>
    </row>
    <row r="1275" spans="1:7">
      <c r="A1275" s="213"/>
      <c r="B1275" s="139" t="s">
        <v>412</v>
      </c>
      <c r="C1275" s="140">
        <v>26</v>
      </c>
      <c r="D1275" s="141">
        <v>0.41899999999999998</v>
      </c>
      <c r="E1275" s="142">
        <v>134</v>
      </c>
      <c r="F1275" s="143">
        <v>0.311</v>
      </c>
    </row>
    <row r="1276" spans="1:7">
      <c r="A1276" s="214"/>
      <c r="B1276" s="144" t="s">
        <v>0</v>
      </c>
      <c r="C1276" s="145">
        <v>62</v>
      </c>
      <c r="D1276" s="146">
        <v>1</v>
      </c>
      <c r="E1276" s="147">
        <v>431</v>
      </c>
      <c r="F1276" s="148">
        <v>1</v>
      </c>
    </row>
    <row r="1277" spans="1:7">
      <c r="A1277" s="212" t="s">
        <v>309</v>
      </c>
      <c r="B1277" s="139" t="s">
        <v>411</v>
      </c>
      <c r="C1277" s="140">
        <v>0</v>
      </c>
      <c r="D1277" s="141">
        <v>0</v>
      </c>
      <c r="E1277" s="142">
        <v>0</v>
      </c>
      <c r="F1277" s="143">
        <v>0</v>
      </c>
    </row>
    <row r="1278" spans="1:7">
      <c r="A1278" s="213"/>
      <c r="B1278" s="139" t="s">
        <v>5</v>
      </c>
      <c r="C1278" s="140">
        <v>0</v>
      </c>
      <c r="D1278" s="141">
        <v>0</v>
      </c>
      <c r="E1278" s="142">
        <v>5</v>
      </c>
      <c r="F1278" s="143">
        <v>0.25</v>
      </c>
    </row>
    <row r="1279" spans="1:7">
      <c r="A1279" s="213"/>
      <c r="B1279" s="139" t="s">
        <v>13</v>
      </c>
      <c r="C1279" s="140">
        <v>0</v>
      </c>
      <c r="D1279" s="141">
        <v>0</v>
      </c>
      <c r="E1279" s="142">
        <v>3</v>
      </c>
      <c r="F1279" s="143">
        <v>0.15</v>
      </c>
    </row>
    <row r="1280" spans="1:7">
      <c r="A1280" s="213"/>
      <c r="B1280" s="139" t="s">
        <v>412</v>
      </c>
      <c r="C1280" s="140">
        <v>3</v>
      </c>
      <c r="D1280" s="141">
        <v>1</v>
      </c>
      <c r="E1280" s="142">
        <v>12</v>
      </c>
      <c r="F1280" s="143">
        <v>0.6</v>
      </c>
    </row>
    <row r="1281" spans="1:6">
      <c r="A1281" s="214"/>
      <c r="B1281" s="144" t="s">
        <v>0</v>
      </c>
      <c r="C1281" s="145">
        <v>3</v>
      </c>
      <c r="D1281" s="146">
        <v>1</v>
      </c>
      <c r="E1281" s="147">
        <v>20</v>
      </c>
      <c r="F1281" s="148">
        <v>1</v>
      </c>
    </row>
    <row r="1282" spans="1:6">
      <c r="A1282" s="205" t="s">
        <v>449</v>
      </c>
      <c r="B1282" s="206"/>
      <c r="C1282" s="206"/>
      <c r="D1282" s="206"/>
      <c r="E1282" s="206"/>
      <c r="F1282" s="207"/>
    </row>
    <row r="1283" spans="1:6">
      <c r="A1283" s="215" t="s">
        <v>429</v>
      </c>
      <c r="B1283" s="216"/>
      <c r="C1283" s="149">
        <v>1</v>
      </c>
      <c r="D1283" s="150">
        <v>8.0000000000000002E-3</v>
      </c>
      <c r="E1283" s="151">
        <v>9</v>
      </c>
      <c r="F1283" s="152">
        <v>0.01</v>
      </c>
    </row>
    <row r="1284" spans="1:6">
      <c r="A1284" s="217" t="s">
        <v>430</v>
      </c>
      <c r="B1284" s="218"/>
      <c r="C1284" s="140">
        <v>10</v>
      </c>
      <c r="D1284" s="141">
        <v>0.08</v>
      </c>
      <c r="E1284" s="142">
        <v>59</v>
      </c>
      <c r="F1284" s="143">
        <v>6.8000000000000005E-2</v>
      </c>
    </row>
    <row r="1285" spans="1:6">
      <c r="A1285" s="217" t="s">
        <v>431</v>
      </c>
      <c r="B1285" s="218"/>
      <c r="C1285" s="140">
        <v>31</v>
      </c>
      <c r="D1285" s="141">
        <v>0.248</v>
      </c>
      <c r="E1285" s="142">
        <v>315</v>
      </c>
      <c r="F1285" s="143">
        <v>0.36199999999999999</v>
      </c>
    </row>
    <row r="1286" spans="1:6">
      <c r="A1286" s="217" t="s">
        <v>432</v>
      </c>
      <c r="B1286" s="218"/>
      <c r="C1286" s="140">
        <v>83</v>
      </c>
      <c r="D1286" s="141">
        <v>0.66400000000000003</v>
      </c>
      <c r="E1286" s="142">
        <v>488</v>
      </c>
      <c r="F1286" s="143">
        <v>0.56000000000000005</v>
      </c>
    </row>
    <row r="1287" spans="1:6">
      <c r="A1287" s="203" t="s">
        <v>0</v>
      </c>
      <c r="B1287" s="204"/>
      <c r="C1287" s="145">
        <v>125</v>
      </c>
      <c r="D1287" s="146">
        <v>1</v>
      </c>
      <c r="E1287" s="147">
        <v>871</v>
      </c>
      <c r="F1287" s="148">
        <v>1</v>
      </c>
    </row>
    <row r="1288" spans="1:6">
      <c r="A1288" s="205" t="s">
        <v>448</v>
      </c>
      <c r="B1288" s="206"/>
      <c r="C1288" s="206"/>
      <c r="D1288" s="206"/>
      <c r="E1288" s="206"/>
      <c r="F1288" s="207"/>
    </row>
    <row r="1289" spans="1:6">
      <c r="A1289" s="208" t="s">
        <v>90</v>
      </c>
      <c r="B1289" s="209"/>
      <c r="C1289" s="149">
        <v>1</v>
      </c>
      <c r="D1289" s="150">
        <v>8.0000000000000002E-3</v>
      </c>
      <c r="E1289" s="151">
        <v>9</v>
      </c>
      <c r="F1289" s="152">
        <v>0.01</v>
      </c>
    </row>
    <row r="1290" spans="1:6">
      <c r="A1290" s="210" t="s">
        <v>433</v>
      </c>
      <c r="B1290" s="211"/>
      <c r="C1290" s="140">
        <v>1</v>
      </c>
      <c r="D1290" s="141">
        <v>8.0000000000000002E-3</v>
      </c>
      <c r="E1290" s="142">
        <v>18</v>
      </c>
      <c r="F1290" s="143">
        <v>2.1000000000000001E-2</v>
      </c>
    </row>
    <row r="1291" spans="1:6">
      <c r="A1291" s="210" t="s">
        <v>434</v>
      </c>
      <c r="B1291" s="211"/>
      <c r="C1291" s="140">
        <v>6</v>
      </c>
      <c r="D1291" s="141">
        <v>4.8000000000000001E-2</v>
      </c>
      <c r="E1291" s="142">
        <v>50</v>
      </c>
      <c r="F1291" s="143">
        <v>5.8000000000000003E-2</v>
      </c>
    </row>
    <row r="1292" spans="1:6">
      <c r="A1292" s="210" t="s">
        <v>435</v>
      </c>
      <c r="B1292" s="211"/>
      <c r="C1292" s="140">
        <v>47</v>
      </c>
      <c r="D1292" s="141">
        <v>0.376</v>
      </c>
      <c r="E1292" s="142">
        <v>298</v>
      </c>
      <c r="F1292" s="143">
        <v>0.34599999999999997</v>
      </c>
    </row>
    <row r="1293" spans="1:6">
      <c r="A1293" s="210" t="s">
        <v>87</v>
      </c>
      <c r="B1293" s="211"/>
      <c r="C1293" s="140">
        <v>70</v>
      </c>
      <c r="D1293" s="141">
        <v>0.56000000000000005</v>
      </c>
      <c r="E1293" s="142">
        <v>487</v>
      </c>
      <c r="F1293" s="143">
        <v>0.56499999999999995</v>
      </c>
    </row>
    <row r="1294" spans="1:6">
      <c r="A1294" s="203" t="s">
        <v>0</v>
      </c>
      <c r="B1294" s="204"/>
      <c r="C1294" s="145">
        <v>125</v>
      </c>
      <c r="D1294" s="146">
        <v>1</v>
      </c>
      <c r="E1294" s="147">
        <v>862</v>
      </c>
      <c r="F1294" s="148">
        <v>1</v>
      </c>
    </row>
    <row r="1295" spans="1:6">
      <c r="A1295" s="205" t="s">
        <v>409</v>
      </c>
      <c r="B1295" s="206"/>
      <c r="C1295" s="206"/>
      <c r="D1295" s="206"/>
      <c r="E1295" s="206"/>
      <c r="F1295" s="207"/>
    </row>
    <row r="1296" spans="1:6" ht="14">
      <c r="A1296" s="197" t="s">
        <v>16</v>
      </c>
      <c r="B1296" s="198"/>
      <c r="C1296" s="88">
        <v>0</v>
      </c>
      <c r="D1296" s="89">
        <v>0</v>
      </c>
      <c r="E1296" s="135">
        <v>2</v>
      </c>
      <c r="F1296" s="90">
        <v>2E-3</v>
      </c>
    </row>
    <row r="1297" spans="1:6" ht="14">
      <c r="A1297" s="199" t="s">
        <v>17</v>
      </c>
      <c r="B1297" s="200"/>
      <c r="C1297" s="91">
        <v>2</v>
      </c>
      <c r="D1297" s="92">
        <v>1.2999999999999999E-2</v>
      </c>
      <c r="E1297" s="134">
        <v>21</v>
      </c>
      <c r="F1297" s="93">
        <v>2.1000000000000001E-2</v>
      </c>
    </row>
    <row r="1298" spans="1:6" ht="14">
      <c r="A1298" s="199" t="s">
        <v>18</v>
      </c>
      <c r="B1298" s="200"/>
      <c r="C1298" s="91">
        <v>6</v>
      </c>
      <c r="D1298" s="92">
        <v>3.9E-2</v>
      </c>
      <c r="E1298" s="172">
        <v>15</v>
      </c>
      <c r="F1298" s="93">
        <v>1.4999999999999999E-2</v>
      </c>
    </row>
    <row r="1299" spans="1:6" ht="14">
      <c r="A1299" s="199" t="s">
        <v>19</v>
      </c>
      <c r="B1299" s="200"/>
      <c r="C1299" s="91">
        <v>0</v>
      </c>
      <c r="D1299" s="92">
        <v>0</v>
      </c>
      <c r="E1299" s="172">
        <v>1</v>
      </c>
      <c r="F1299" s="93">
        <v>1E-3</v>
      </c>
    </row>
    <row r="1300" spans="1:6" ht="14">
      <c r="A1300" s="199" t="s">
        <v>2</v>
      </c>
      <c r="B1300" s="200"/>
      <c r="C1300" s="91">
        <v>118</v>
      </c>
      <c r="D1300" s="92">
        <v>0.77600000000000002</v>
      </c>
      <c r="E1300" s="172">
        <v>724</v>
      </c>
      <c r="F1300" s="93">
        <v>0.72099999999999997</v>
      </c>
    </row>
    <row r="1301" spans="1:6" ht="14">
      <c r="A1301" s="199" t="s">
        <v>312</v>
      </c>
      <c r="B1301" s="200"/>
      <c r="C1301" s="91">
        <v>3</v>
      </c>
      <c r="D1301" s="92">
        <v>0.02</v>
      </c>
      <c r="E1301" s="172">
        <v>84</v>
      </c>
      <c r="F1301" s="93">
        <v>8.4000000000000005E-2</v>
      </c>
    </row>
    <row r="1302" spans="1:6" ht="14">
      <c r="A1302" s="201" t="s">
        <v>217</v>
      </c>
      <c r="B1302" s="202"/>
      <c r="C1302" s="91">
        <v>7</v>
      </c>
      <c r="D1302" s="92">
        <v>4.5999999999999999E-2</v>
      </c>
      <c r="E1302" s="172">
        <v>26</v>
      </c>
      <c r="F1302" s="93">
        <v>2.5999999999999999E-2</v>
      </c>
    </row>
    <row r="1303" spans="1:6" ht="14">
      <c r="A1303" s="199" t="s">
        <v>6</v>
      </c>
      <c r="B1303" s="200"/>
      <c r="C1303" s="91">
        <v>2</v>
      </c>
      <c r="D1303" s="92">
        <v>1.2999999999999999E-2</v>
      </c>
      <c r="E1303" s="172">
        <v>32</v>
      </c>
      <c r="F1303" s="93">
        <v>3.2000000000000001E-2</v>
      </c>
    </row>
    <row r="1304" spans="1:6" ht="14">
      <c r="A1304" s="199" t="s">
        <v>11</v>
      </c>
      <c r="B1304" s="200"/>
      <c r="C1304" s="91">
        <v>14</v>
      </c>
      <c r="D1304" s="92">
        <v>9.1999999999999998E-2</v>
      </c>
      <c r="E1304" s="134">
        <v>99</v>
      </c>
      <c r="F1304" s="93">
        <v>9.9000000000000005E-2</v>
      </c>
    </row>
    <row r="1305" spans="1:6" ht="14">
      <c r="A1305" s="195" t="s">
        <v>0</v>
      </c>
      <c r="B1305" s="196"/>
      <c r="C1305" s="97">
        <v>152</v>
      </c>
      <c r="D1305" s="98">
        <v>1</v>
      </c>
      <c r="E1305" s="133">
        <v>1004</v>
      </c>
      <c r="F1305" s="99">
        <v>1</v>
      </c>
    </row>
  </sheetData>
  <mergeCells count="677">
    <mergeCell ref="A1065:F1065"/>
    <mergeCell ref="A1101:F1101"/>
    <mergeCell ref="A1138:F1138"/>
    <mergeCell ref="A1175:F1175"/>
    <mergeCell ref="A1204:F1204"/>
    <mergeCell ref="A314:F314"/>
    <mergeCell ref="A489:F489"/>
    <mergeCell ref="A1235:F1235"/>
    <mergeCell ref="A1266:F1266"/>
    <mergeCell ref="A1003:B1003"/>
    <mergeCell ref="A1006:B1006"/>
    <mergeCell ref="A1007:B1007"/>
    <mergeCell ref="A1008:B1008"/>
    <mergeCell ref="A1009:B1009"/>
    <mergeCell ref="A1010:B1010"/>
    <mergeCell ref="A1011:B1011"/>
    <mergeCell ref="A1013:B1013"/>
    <mergeCell ref="A1012:B1012"/>
    <mergeCell ref="A1015:F1015"/>
    <mergeCell ref="A1040:F1040"/>
    <mergeCell ref="A1041:B1041"/>
    <mergeCell ref="A1042:B1042"/>
    <mergeCell ref="A1043:B1043"/>
    <mergeCell ref="A1044:F1044"/>
    <mergeCell ref="A61:F61"/>
    <mergeCell ref="A118:F118"/>
    <mergeCell ref="A146:F146"/>
    <mergeCell ref="A213:F213"/>
    <mergeCell ref="A247:F247"/>
    <mergeCell ref="A351:F351"/>
    <mergeCell ref="A417:F417"/>
    <mergeCell ref="A455:F455"/>
    <mergeCell ref="A1002:F1002"/>
    <mergeCell ref="A291:B291"/>
    <mergeCell ref="A380:B380"/>
    <mergeCell ref="A392:B392"/>
    <mergeCell ref="A586:B586"/>
    <mergeCell ref="A599:B599"/>
    <mergeCell ref="A624:B624"/>
    <mergeCell ref="A659:B659"/>
    <mergeCell ref="A597:B597"/>
    <mergeCell ref="A614:F614"/>
    <mergeCell ref="A615:B615"/>
    <mergeCell ref="A616:B616"/>
    <mergeCell ref="A617:B617"/>
    <mergeCell ref="A618:B618"/>
    <mergeCell ref="A409:F409"/>
    <mergeCell ref="A625:F625"/>
    <mergeCell ref="A292:F292"/>
    <mergeCell ref="A307:F307"/>
    <mergeCell ref="A308:A313"/>
    <mergeCell ref="A302:B302"/>
    <mergeCell ref="A300:B300"/>
    <mergeCell ref="A301:F301"/>
    <mergeCell ref="A303:B303"/>
    <mergeCell ref="A1004:B1004"/>
    <mergeCell ref="A1005:B1005"/>
    <mergeCell ref="A889:B889"/>
    <mergeCell ref="A970:B970"/>
    <mergeCell ref="A983:B983"/>
    <mergeCell ref="A890:F890"/>
    <mergeCell ref="A967:B967"/>
    <mergeCell ref="A901:F901"/>
    <mergeCell ref="A939:F939"/>
    <mergeCell ref="A984:B984"/>
    <mergeCell ref="A985:B985"/>
    <mergeCell ref="A968:F968"/>
    <mergeCell ref="A969:B969"/>
    <mergeCell ref="A971:B971"/>
    <mergeCell ref="A972:B972"/>
    <mergeCell ref="A973:B973"/>
    <mergeCell ref="A974:B974"/>
    <mergeCell ref="A1033:F1033"/>
    <mergeCell ref="A1034:B1034"/>
    <mergeCell ref="A1016:B1016"/>
    <mergeCell ref="A1017:B1017"/>
    <mergeCell ref="A1018:B1018"/>
    <mergeCell ref="A1019:B1019"/>
    <mergeCell ref="A1020:F1020"/>
    <mergeCell ref="A1014:B1014"/>
    <mergeCell ref="A1039:B1039"/>
    <mergeCell ref="A1038:B1038"/>
    <mergeCell ref="A1029:F1029"/>
    <mergeCell ref="A1030:B1030"/>
    <mergeCell ref="A1031:B1031"/>
    <mergeCell ref="A1032:B1032"/>
    <mergeCell ref="A1037:B1037"/>
    <mergeCell ref="A1035:B1035"/>
    <mergeCell ref="A1036:B1036"/>
    <mergeCell ref="A1021:B1021"/>
    <mergeCell ref="A1022:B1022"/>
    <mergeCell ref="A1023:B1023"/>
    <mergeCell ref="A1024:B1024"/>
    <mergeCell ref="A1025:F1025"/>
    <mergeCell ref="A1026:B1026"/>
    <mergeCell ref="A1027:B1027"/>
    <mergeCell ref="A1028:B1028"/>
    <mergeCell ref="A988:B988"/>
    <mergeCell ref="A989:B989"/>
    <mergeCell ref="A990:B990"/>
    <mergeCell ref="A991:B991"/>
    <mergeCell ref="A993:B993"/>
    <mergeCell ref="A994:B994"/>
    <mergeCell ref="A995:F995"/>
    <mergeCell ref="A992:B992"/>
    <mergeCell ref="A1001:F1001"/>
    <mergeCell ref="A1000:B1000"/>
    <mergeCell ref="A997:B997"/>
    <mergeCell ref="A998:B998"/>
    <mergeCell ref="A999:B999"/>
    <mergeCell ref="A975:B975"/>
    <mergeCell ref="A976:B976"/>
    <mergeCell ref="A977:B977"/>
    <mergeCell ref="A978:B978"/>
    <mergeCell ref="A979:B979"/>
    <mergeCell ref="A982:B982"/>
    <mergeCell ref="A980:B980"/>
    <mergeCell ref="A981:F981"/>
    <mergeCell ref="A996:B996"/>
    <mergeCell ref="A986:B986"/>
    <mergeCell ref="A987:B987"/>
    <mergeCell ref="A952:B952"/>
    <mergeCell ref="A953:F953"/>
    <mergeCell ref="A954:B954"/>
    <mergeCell ref="A963:B963"/>
    <mergeCell ref="A964:B964"/>
    <mergeCell ref="A965:B965"/>
    <mergeCell ref="A966:B966"/>
    <mergeCell ref="A959:B959"/>
    <mergeCell ref="A960:B960"/>
    <mergeCell ref="A961:B961"/>
    <mergeCell ref="A962:B962"/>
    <mergeCell ref="A955:B955"/>
    <mergeCell ref="A956:B956"/>
    <mergeCell ref="A957:B957"/>
    <mergeCell ref="A958:B958"/>
    <mergeCell ref="A943:B943"/>
    <mergeCell ref="A944:B944"/>
    <mergeCell ref="A945:B945"/>
    <mergeCell ref="A946:B946"/>
    <mergeCell ref="A947:B947"/>
    <mergeCell ref="A948:B948"/>
    <mergeCell ref="A949:B949"/>
    <mergeCell ref="A950:B950"/>
    <mergeCell ref="A951:B951"/>
    <mergeCell ref="A933:B933"/>
    <mergeCell ref="A934:B934"/>
    <mergeCell ref="A935:B935"/>
    <mergeCell ref="A936:B936"/>
    <mergeCell ref="A937:B937"/>
    <mergeCell ref="A938:B938"/>
    <mergeCell ref="A940:B940"/>
    <mergeCell ref="A941:B941"/>
    <mergeCell ref="A942:B942"/>
    <mergeCell ref="A924:B924"/>
    <mergeCell ref="A925:B925"/>
    <mergeCell ref="A926:B926"/>
    <mergeCell ref="A927:B927"/>
    <mergeCell ref="A928:B928"/>
    <mergeCell ref="A929:B929"/>
    <mergeCell ref="A930:B930"/>
    <mergeCell ref="A931:B931"/>
    <mergeCell ref="A932:B932"/>
    <mergeCell ref="A915:B915"/>
    <mergeCell ref="A916:B916"/>
    <mergeCell ref="A917:B917"/>
    <mergeCell ref="A918:B918"/>
    <mergeCell ref="A919:B919"/>
    <mergeCell ref="A920:B920"/>
    <mergeCell ref="A921:B921"/>
    <mergeCell ref="A922:B922"/>
    <mergeCell ref="A923:B923"/>
    <mergeCell ref="A1:F1"/>
    <mergeCell ref="C3:D3"/>
    <mergeCell ref="E3:F3"/>
    <mergeCell ref="A2:F2"/>
    <mergeCell ref="A4:F4"/>
    <mergeCell ref="A5:B5"/>
    <mergeCell ref="A6:B6"/>
    <mergeCell ref="A7:B7"/>
    <mergeCell ref="A8:B8"/>
    <mergeCell ref="A9:B9"/>
    <mergeCell ref="A13:B13"/>
    <mergeCell ref="A10:B10"/>
    <mergeCell ref="A11:B11"/>
    <mergeCell ref="A12:B12"/>
    <mergeCell ref="A14:F14"/>
    <mergeCell ref="A20:B20"/>
    <mergeCell ref="A21:B21"/>
    <mergeCell ref="A27:B27"/>
    <mergeCell ref="A25:B25"/>
    <mergeCell ref="A26:B26"/>
    <mergeCell ref="A891:F891"/>
    <mergeCell ref="A471:B471"/>
    <mergeCell ref="A461:B461"/>
    <mergeCell ref="A433:B433"/>
    <mergeCell ref="A434:B434"/>
    <mergeCell ref="A435:B435"/>
    <mergeCell ref="A436:B436"/>
    <mergeCell ref="A437:B437"/>
    <mergeCell ref="A438:B438"/>
    <mergeCell ref="A439:B439"/>
    <mergeCell ref="A440:B440"/>
    <mergeCell ref="A441:B441"/>
    <mergeCell ref="A442:B442"/>
    <mergeCell ref="A443:B443"/>
    <mergeCell ref="A444:B444"/>
    <mergeCell ref="A476:F476"/>
    <mergeCell ref="A477:A482"/>
    <mergeCell ref="A483:A488"/>
    <mergeCell ref="A490:A495"/>
    <mergeCell ref="A644:B644"/>
    <mergeCell ref="A634:B634"/>
    <mergeCell ref="A886:B886"/>
    <mergeCell ref="A878:F878"/>
    <mergeCell ref="A879:B879"/>
    <mergeCell ref="A892:B892"/>
    <mergeCell ref="A893:B893"/>
    <mergeCell ref="A894:B894"/>
    <mergeCell ref="A895:B895"/>
    <mergeCell ref="A896:B896"/>
    <mergeCell ref="A897:B897"/>
    <mergeCell ref="A898:B898"/>
    <mergeCell ref="A496:A501"/>
    <mergeCell ref="A502:A507"/>
    <mergeCell ref="A572:B572"/>
    <mergeCell ref="A573:B573"/>
    <mergeCell ref="A574:B574"/>
    <mergeCell ref="A575:F575"/>
    <mergeCell ref="A613:B613"/>
    <mergeCell ref="A626:F626"/>
    <mergeCell ref="A627:B627"/>
    <mergeCell ref="A640:B640"/>
    <mergeCell ref="A641:B641"/>
    <mergeCell ref="A642:B642"/>
    <mergeCell ref="A643:B643"/>
    <mergeCell ref="A680:A689"/>
    <mergeCell ref="A690:A697"/>
    <mergeCell ref="A699:A704"/>
    <mergeCell ref="A705:A711"/>
    <mergeCell ref="A899:B899"/>
    <mergeCell ref="A900:B900"/>
    <mergeCell ref="A902:B902"/>
    <mergeCell ref="A903:B903"/>
    <mergeCell ref="A904:B904"/>
    <mergeCell ref="A905:B905"/>
    <mergeCell ref="A906:B906"/>
    <mergeCell ref="A907:B907"/>
    <mergeCell ref="A908:B908"/>
    <mergeCell ref="A909:B909"/>
    <mergeCell ref="A910:B910"/>
    <mergeCell ref="A911:B911"/>
    <mergeCell ref="A912:B912"/>
    <mergeCell ref="A913:B913"/>
    <mergeCell ref="A914:B914"/>
    <mergeCell ref="A576:B576"/>
    <mergeCell ref="A508:A513"/>
    <mergeCell ref="A514:A519"/>
    <mergeCell ref="A520:A525"/>
    <mergeCell ref="A545:A550"/>
    <mergeCell ref="A539:A544"/>
    <mergeCell ref="A527:A532"/>
    <mergeCell ref="A533:A538"/>
    <mergeCell ref="A551:F551"/>
    <mergeCell ref="A557:B557"/>
    <mergeCell ref="A558:B558"/>
    <mergeCell ref="A559:B559"/>
    <mergeCell ref="A560:B560"/>
    <mergeCell ref="A567:B567"/>
    <mergeCell ref="A568:B568"/>
    <mergeCell ref="A569:B569"/>
    <mergeCell ref="A570:B570"/>
    <mergeCell ref="A571:B571"/>
    <mergeCell ref="A885:B885"/>
    <mergeCell ref="A888:B888"/>
    <mergeCell ref="A880:B880"/>
    <mergeCell ref="A881:B881"/>
    <mergeCell ref="A883:B883"/>
    <mergeCell ref="A15:B15"/>
    <mergeCell ref="A16:B16"/>
    <mergeCell ref="A17:B17"/>
    <mergeCell ref="A18:B18"/>
    <mergeCell ref="A19:B19"/>
    <mergeCell ref="A22:B22"/>
    <mergeCell ref="A23:B23"/>
    <mergeCell ref="A24:B24"/>
    <mergeCell ref="A882:B882"/>
    <mergeCell ref="A876:B876"/>
    <mergeCell ref="A874:B874"/>
    <mergeCell ref="A875:B875"/>
    <mergeCell ref="A869:B869"/>
    <mergeCell ref="A870:B870"/>
    <mergeCell ref="A872:B872"/>
    <mergeCell ref="A873:B873"/>
    <mergeCell ref="A62:A67"/>
    <mergeCell ref="A180:B180"/>
    <mergeCell ref="A810:A819"/>
    <mergeCell ref="A884:B884"/>
    <mergeCell ref="A820:A832"/>
    <mergeCell ref="A833:A836"/>
    <mergeCell ref="A838:A840"/>
    <mergeCell ref="A841:A846"/>
    <mergeCell ref="A847:A852"/>
    <mergeCell ref="A853:B853"/>
    <mergeCell ref="A854:B854"/>
    <mergeCell ref="A856:F856"/>
    <mergeCell ref="A857:B857"/>
    <mergeCell ref="A858:B858"/>
    <mergeCell ref="A859:B859"/>
    <mergeCell ref="A860:B860"/>
    <mergeCell ref="A861:B861"/>
    <mergeCell ref="A862:B862"/>
    <mergeCell ref="A863:B863"/>
    <mergeCell ref="A864:B864"/>
    <mergeCell ref="A865:B865"/>
    <mergeCell ref="A866:B866"/>
    <mergeCell ref="A877:B877"/>
    <mergeCell ref="A867:B867"/>
    <mergeCell ref="A837:F837"/>
    <mergeCell ref="A304:B304"/>
    <mergeCell ref="A305:B305"/>
    <mergeCell ref="A306:B306"/>
    <mergeCell ref="A293:F293"/>
    <mergeCell ref="A294:B294"/>
    <mergeCell ref="A295:B295"/>
    <mergeCell ref="A296:B296"/>
    <mergeCell ref="A297:B297"/>
    <mergeCell ref="A298:B298"/>
    <mergeCell ref="A299:B299"/>
    <mergeCell ref="A28:B28"/>
    <mergeCell ref="A68:A73"/>
    <mergeCell ref="A74:A79"/>
    <mergeCell ref="A80:A85"/>
    <mergeCell ref="A86:A91"/>
    <mergeCell ref="A93:F93"/>
    <mergeCell ref="A286:B286"/>
    <mergeCell ref="A287:B287"/>
    <mergeCell ref="A288:B288"/>
    <mergeCell ref="A267:B267"/>
    <mergeCell ref="A268:B268"/>
    <mergeCell ref="A179:B179"/>
    <mergeCell ref="A276:B276"/>
    <mergeCell ref="A277:F277"/>
    <mergeCell ref="A278:B278"/>
    <mergeCell ref="A279:B279"/>
    <mergeCell ref="A270:F270"/>
    <mergeCell ref="A271:B271"/>
    <mergeCell ref="A272:B272"/>
    <mergeCell ref="A282:B282"/>
    <mergeCell ref="A37:A42"/>
    <mergeCell ref="A43:A48"/>
    <mergeCell ref="A49:A54"/>
    <mergeCell ref="A55:A60"/>
    <mergeCell ref="A273:B273"/>
    <mergeCell ref="A274:B274"/>
    <mergeCell ref="A275:B275"/>
    <mergeCell ref="A280:B280"/>
    <mergeCell ref="A281:F281"/>
    <mergeCell ref="A283:B283"/>
    <mergeCell ref="A284:B284"/>
    <mergeCell ref="A285:B285"/>
    <mergeCell ref="A290:B290"/>
    <mergeCell ref="A289:B289"/>
    <mergeCell ref="A619:B619"/>
    <mergeCell ref="A620:B620"/>
    <mergeCell ref="A621:B621"/>
    <mergeCell ref="A622:B622"/>
    <mergeCell ref="A623:B623"/>
    <mergeCell ref="A315:A320"/>
    <mergeCell ref="A321:A326"/>
    <mergeCell ref="A345:A350"/>
    <mergeCell ref="A352:A357"/>
    <mergeCell ref="A358:A363"/>
    <mergeCell ref="A327:A332"/>
    <mergeCell ref="A333:A338"/>
    <mergeCell ref="A339:A344"/>
    <mergeCell ref="A372:B372"/>
    <mergeCell ref="A373:B373"/>
    <mergeCell ref="A374:B374"/>
    <mergeCell ref="A375:B375"/>
    <mergeCell ref="A376:B376"/>
    <mergeCell ref="A377:B377"/>
    <mergeCell ref="A379:B379"/>
    <mergeCell ref="A378:B378"/>
    <mergeCell ref="A364:F364"/>
    <mergeCell ref="A365:B365"/>
    <mergeCell ref="A526:F526"/>
    <mergeCell ref="A366:B366"/>
    <mergeCell ref="A367:B367"/>
    <mergeCell ref="A368:B368"/>
    <mergeCell ref="A369:F369"/>
    <mergeCell ref="A370:B370"/>
    <mergeCell ref="A371:B371"/>
    <mergeCell ref="A381:F381"/>
    <mergeCell ref="A382:B382"/>
    <mergeCell ref="A383:B383"/>
    <mergeCell ref="A384:B384"/>
    <mergeCell ref="A385:B385"/>
    <mergeCell ref="A386:B386"/>
    <mergeCell ref="A387:B387"/>
    <mergeCell ref="A388:B388"/>
    <mergeCell ref="A389:B389"/>
    <mergeCell ref="A400:B400"/>
    <mergeCell ref="A401:B401"/>
    <mergeCell ref="A398:B398"/>
    <mergeCell ref="A399:F399"/>
    <mergeCell ref="A402:B402"/>
    <mergeCell ref="A403:F403"/>
    <mergeCell ref="A404:B404"/>
    <mergeCell ref="A390:B390"/>
    <mergeCell ref="A391:B391"/>
    <mergeCell ref="A393:F393"/>
    <mergeCell ref="A396:B396"/>
    <mergeCell ref="A397:B397"/>
    <mergeCell ref="A395:B395"/>
    <mergeCell ref="A394:B394"/>
    <mergeCell ref="A405:B405"/>
    <mergeCell ref="A406:B406"/>
    <mergeCell ref="A407:B407"/>
    <mergeCell ref="A408:B408"/>
    <mergeCell ref="A410:F410"/>
    <mergeCell ref="A469:B469"/>
    <mergeCell ref="A470:B470"/>
    <mergeCell ref="A462:B462"/>
    <mergeCell ref="A463:B463"/>
    <mergeCell ref="A464:B464"/>
    <mergeCell ref="A465:B465"/>
    <mergeCell ref="A466:B466"/>
    <mergeCell ref="A467:B467"/>
    <mergeCell ref="A468:B468"/>
    <mergeCell ref="A454:B454"/>
    <mergeCell ref="A456:B456"/>
    <mergeCell ref="A457:B457"/>
    <mergeCell ref="A458:B458"/>
    <mergeCell ref="A459:B459"/>
    <mergeCell ref="A460:B460"/>
    <mergeCell ref="A411:B411"/>
    <mergeCell ref="A412:B412"/>
    <mergeCell ref="A413:B413"/>
    <mergeCell ref="A414:B414"/>
    <mergeCell ref="A415:B415"/>
    <mergeCell ref="A416:B416"/>
    <mergeCell ref="A418:B418"/>
    <mergeCell ref="A419:B419"/>
    <mergeCell ref="A420:B420"/>
    <mergeCell ref="A430:B430"/>
    <mergeCell ref="A431:B431"/>
    <mergeCell ref="A432:B432"/>
    <mergeCell ref="A472:F472"/>
    <mergeCell ref="A473:B473"/>
    <mergeCell ref="A474:B474"/>
    <mergeCell ref="A475:B475"/>
    <mergeCell ref="A421:B421"/>
    <mergeCell ref="A422:B422"/>
    <mergeCell ref="A423:B423"/>
    <mergeCell ref="A424:B424"/>
    <mergeCell ref="A425:B425"/>
    <mergeCell ref="A426:B426"/>
    <mergeCell ref="A427:B427"/>
    <mergeCell ref="A428:B428"/>
    <mergeCell ref="A429:B429"/>
    <mergeCell ref="A445:B445"/>
    <mergeCell ref="A446:B446"/>
    <mergeCell ref="A447:B447"/>
    <mergeCell ref="A448:B448"/>
    <mergeCell ref="A449:B449"/>
    <mergeCell ref="A450:B450"/>
    <mergeCell ref="A451:B451"/>
    <mergeCell ref="A452:B452"/>
    <mergeCell ref="A453:B453"/>
    <mergeCell ref="A552:B552"/>
    <mergeCell ref="A553:B553"/>
    <mergeCell ref="A554:B554"/>
    <mergeCell ref="A555:B555"/>
    <mergeCell ref="A556:B556"/>
    <mergeCell ref="A563:F563"/>
    <mergeCell ref="A564:B564"/>
    <mergeCell ref="A565:B565"/>
    <mergeCell ref="A566:B566"/>
    <mergeCell ref="A561:B561"/>
    <mergeCell ref="A562:B562"/>
    <mergeCell ref="A587:F587"/>
    <mergeCell ref="A588:B588"/>
    <mergeCell ref="A589:B589"/>
    <mergeCell ref="A590:B590"/>
    <mergeCell ref="A577:B577"/>
    <mergeCell ref="A578:B578"/>
    <mergeCell ref="A579:B579"/>
    <mergeCell ref="A580:B580"/>
    <mergeCell ref="A581:B581"/>
    <mergeCell ref="A582:B582"/>
    <mergeCell ref="A583:B583"/>
    <mergeCell ref="A584:B584"/>
    <mergeCell ref="A585:B585"/>
    <mergeCell ref="A595:B595"/>
    <mergeCell ref="A596:B596"/>
    <mergeCell ref="A598:B598"/>
    <mergeCell ref="A591:B591"/>
    <mergeCell ref="A592:F592"/>
    <mergeCell ref="A593:B593"/>
    <mergeCell ref="A594:B594"/>
    <mergeCell ref="A607:B607"/>
    <mergeCell ref="A600:F600"/>
    <mergeCell ref="A601:F601"/>
    <mergeCell ref="A608:B608"/>
    <mergeCell ref="A609:B609"/>
    <mergeCell ref="A603:B603"/>
    <mergeCell ref="A604:B604"/>
    <mergeCell ref="A610:F610"/>
    <mergeCell ref="A611:B611"/>
    <mergeCell ref="A612:B612"/>
    <mergeCell ref="A602:B602"/>
    <mergeCell ref="A605:B605"/>
    <mergeCell ref="A606:B606"/>
    <mergeCell ref="A635:B635"/>
    <mergeCell ref="A636:B636"/>
    <mergeCell ref="A637:B637"/>
    <mergeCell ref="A638:B638"/>
    <mergeCell ref="A639:B639"/>
    <mergeCell ref="A628:B628"/>
    <mergeCell ref="A629:B629"/>
    <mergeCell ref="A630:B630"/>
    <mergeCell ref="A631:B631"/>
    <mergeCell ref="A632:B632"/>
    <mergeCell ref="A633:B633"/>
    <mergeCell ref="A645:F645"/>
    <mergeCell ref="A646:B646"/>
    <mergeCell ref="A647:B647"/>
    <mergeCell ref="A648:B648"/>
    <mergeCell ref="A649:F649"/>
    <mergeCell ref="A650:B650"/>
    <mergeCell ref="A651:B651"/>
    <mergeCell ref="A652:B652"/>
    <mergeCell ref="A653:B653"/>
    <mergeCell ref="A660:F660"/>
    <mergeCell ref="A661:B661"/>
    <mergeCell ref="A662:B662"/>
    <mergeCell ref="A654:B654"/>
    <mergeCell ref="A655:B655"/>
    <mergeCell ref="A656:B656"/>
    <mergeCell ref="A657:B657"/>
    <mergeCell ref="A658:B658"/>
    <mergeCell ref="A666:B666"/>
    <mergeCell ref="A792:A798"/>
    <mergeCell ref="A800:A809"/>
    <mergeCell ref="A855:B855"/>
    <mergeCell ref="A668:F668"/>
    <mergeCell ref="A671:B671"/>
    <mergeCell ref="A672:B672"/>
    <mergeCell ref="A673:B673"/>
    <mergeCell ref="A674:F674"/>
    <mergeCell ref="A663:B663"/>
    <mergeCell ref="A664:B664"/>
    <mergeCell ref="A665:B665"/>
    <mergeCell ref="A767:F767"/>
    <mergeCell ref="A753:A758"/>
    <mergeCell ref="A667:F667"/>
    <mergeCell ref="A712:A721"/>
    <mergeCell ref="A722:A731"/>
    <mergeCell ref="A698:F698"/>
    <mergeCell ref="A732:F732"/>
    <mergeCell ref="A799:F799"/>
    <mergeCell ref="A29:B29"/>
    <mergeCell ref="A182:A191"/>
    <mergeCell ref="A192:A199"/>
    <mergeCell ref="A200:A205"/>
    <mergeCell ref="A206:A212"/>
    <mergeCell ref="A214:A223"/>
    <mergeCell ref="A224:A233"/>
    <mergeCell ref="A234:A246"/>
    <mergeCell ref="A248:A251"/>
    <mergeCell ref="A94:A103"/>
    <mergeCell ref="A104:A111"/>
    <mergeCell ref="A112:A117"/>
    <mergeCell ref="A119:A125"/>
    <mergeCell ref="A126:A135"/>
    <mergeCell ref="A173:A178"/>
    <mergeCell ref="A167:A172"/>
    <mergeCell ref="A164:A166"/>
    <mergeCell ref="A160:A163"/>
    <mergeCell ref="A147:A159"/>
    <mergeCell ref="A136:A145"/>
    <mergeCell ref="A181:F181"/>
    <mergeCell ref="A92:F92"/>
    <mergeCell ref="A30:F30"/>
    <mergeCell ref="A31:A36"/>
    <mergeCell ref="A1176:A1181"/>
    <mergeCell ref="A887:B887"/>
    <mergeCell ref="A252:A254"/>
    <mergeCell ref="A255:A260"/>
    <mergeCell ref="A261:A266"/>
    <mergeCell ref="A269:B269"/>
    <mergeCell ref="A868:F868"/>
    <mergeCell ref="A871:B871"/>
    <mergeCell ref="A675:B675"/>
    <mergeCell ref="A676:B676"/>
    <mergeCell ref="A677:B677"/>
    <mergeCell ref="A678:B678"/>
    <mergeCell ref="A679:F679"/>
    <mergeCell ref="A669:B669"/>
    <mergeCell ref="A670:B670"/>
    <mergeCell ref="A759:A764"/>
    <mergeCell ref="A765:B765"/>
    <mergeCell ref="A766:B766"/>
    <mergeCell ref="A733:A745"/>
    <mergeCell ref="A746:A749"/>
    <mergeCell ref="A750:A752"/>
    <mergeCell ref="A768:A777"/>
    <mergeCell ref="A778:A785"/>
    <mergeCell ref="A786:A791"/>
    <mergeCell ref="A1132:A1137"/>
    <mergeCell ref="A1139:A1144"/>
    <mergeCell ref="A1145:A1150"/>
    <mergeCell ref="A1151:A1156"/>
    <mergeCell ref="A1251:A1255"/>
    <mergeCell ref="A1256:A1260"/>
    <mergeCell ref="A1261:A1265"/>
    <mergeCell ref="A1220:A1224"/>
    <mergeCell ref="A1225:A1229"/>
    <mergeCell ref="A1230:A1234"/>
    <mergeCell ref="A1236:A1240"/>
    <mergeCell ref="A1241:A1245"/>
    <mergeCell ref="A1246:A1250"/>
    <mergeCell ref="A1182:A1187"/>
    <mergeCell ref="A1188:F1188"/>
    <mergeCell ref="A1189:A1193"/>
    <mergeCell ref="A1194:A1198"/>
    <mergeCell ref="A1199:A1203"/>
    <mergeCell ref="A1205:A1209"/>
    <mergeCell ref="A1210:A1214"/>
    <mergeCell ref="A1215:A1219"/>
    <mergeCell ref="A1157:A1162"/>
    <mergeCell ref="A1163:A1168"/>
    <mergeCell ref="A1169:A1174"/>
    <mergeCell ref="A1267:A1271"/>
    <mergeCell ref="A1272:A1276"/>
    <mergeCell ref="A1277:A1281"/>
    <mergeCell ref="A1282:F1282"/>
    <mergeCell ref="A1283:B1283"/>
    <mergeCell ref="A1284:B1284"/>
    <mergeCell ref="A1285:B1285"/>
    <mergeCell ref="A1286:B1286"/>
    <mergeCell ref="A1045:A1049"/>
    <mergeCell ref="A1050:A1054"/>
    <mergeCell ref="A1055:A1059"/>
    <mergeCell ref="A1060:A1064"/>
    <mergeCell ref="A1066:A1070"/>
    <mergeCell ref="A1071:A1075"/>
    <mergeCell ref="A1076:F1076"/>
    <mergeCell ref="A1077:A1082"/>
    <mergeCell ref="A1083:A1088"/>
    <mergeCell ref="A1089:A1094"/>
    <mergeCell ref="A1095:A1100"/>
    <mergeCell ref="A1102:A1107"/>
    <mergeCell ref="A1108:A1113"/>
    <mergeCell ref="A1114:A1119"/>
    <mergeCell ref="A1120:A1125"/>
    <mergeCell ref="A1126:A1131"/>
    <mergeCell ref="A1287:B1287"/>
    <mergeCell ref="A1288:F1288"/>
    <mergeCell ref="A1289:B1289"/>
    <mergeCell ref="A1290:B1290"/>
    <mergeCell ref="A1291:B1291"/>
    <mergeCell ref="A1292:B1292"/>
    <mergeCell ref="A1293:B1293"/>
    <mergeCell ref="A1294:B1294"/>
    <mergeCell ref="A1295:F1295"/>
    <mergeCell ref="A1305:B1305"/>
    <mergeCell ref="A1296:B1296"/>
    <mergeCell ref="A1297:B1297"/>
    <mergeCell ref="A1298:B1298"/>
    <mergeCell ref="A1299:B1299"/>
    <mergeCell ref="A1300:B1300"/>
    <mergeCell ref="A1301:B1301"/>
    <mergeCell ref="A1302:B1302"/>
    <mergeCell ref="A1303:B1303"/>
    <mergeCell ref="A1304:B1304"/>
  </mergeCells>
  <phoneticPr fontId="12" type="noConversion"/>
  <conditionalFormatting sqref="A3:B3 A9:B9 A13:B13 A10:A12 A27:B28 A31:B36 A278:B280 A300:B300 A363:B363 A471:B471 A473:B475 A591:B591 A642:B644 A882:B886 A979:B980 A68:B73 A358:A362 A394:B398 A564:B570 A611:B613 A887 B1263:C1265 B1306:C1048576 B1267:C1294">
    <cfRule type="containsText" dxfId="302" priority="577" operator="containsText" text="Total">
      <formula>NOT(ISERROR(SEARCH("Total",A3)))</formula>
    </cfRule>
  </conditionalFormatting>
  <conditionalFormatting sqref="A5:B8">
    <cfRule type="containsText" dxfId="301" priority="423" operator="containsText" text="Total">
      <formula>NOT(ISERROR(SEARCH("Total",A5)))</formula>
    </cfRule>
  </conditionalFormatting>
  <conditionalFormatting sqref="A21:B21">
    <cfRule type="containsText" dxfId="300" priority="422" operator="containsText" text="Total">
      <formula>NOT(ISERROR(SEARCH("Total",A21)))</formula>
    </cfRule>
  </conditionalFormatting>
  <conditionalFormatting sqref="A15:B20">
    <cfRule type="containsText" dxfId="299" priority="421" operator="containsText" text="Total">
      <formula>NOT(ISERROR(SEARCH("Total",A15)))</formula>
    </cfRule>
  </conditionalFormatting>
  <conditionalFormatting sqref="A22:B24 A25:A26">
    <cfRule type="containsText" dxfId="298" priority="420" operator="containsText" text="Total">
      <formula>NOT(ISERROR(SEARCH("Total",A22)))</formula>
    </cfRule>
  </conditionalFormatting>
  <conditionalFormatting sqref="A37:B42">
    <cfRule type="containsText" dxfId="297" priority="415" operator="containsText" text="Total">
      <formula>NOT(ISERROR(SEARCH("Total",A37)))</formula>
    </cfRule>
  </conditionalFormatting>
  <conditionalFormatting sqref="A43:B48">
    <cfRule type="containsText" dxfId="296" priority="414" operator="containsText" text="Total">
      <formula>NOT(ISERROR(SEARCH("Total",A43)))</formula>
    </cfRule>
  </conditionalFormatting>
  <conditionalFormatting sqref="A49:B54">
    <cfRule type="containsText" dxfId="295" priority="413" operator="containsText" text="Total">
      <formula>NOT(ISERROR(SEARCH("Total",A49)))</formula>
    </cfRule>
  </conditionalFormatting>
  <conditionalFormatting sqref="A55:B60">
    <cfRule type="containsText" dxfId="294" priority="412" operator="containsText" text="Total">
      <formula>NOT(ISERROR(SEARCH("Total",A55)))</formula>
    </cfRule>
  </conditionalFormatting>
  <conditionalFormatting sqref="A62:B67">
    <cfRule type="containsText" dxfId="293" priority="411" operator="containsText" text="Total">
      <formula>NOT(ISERROR(SEARCH("Total",A62)))</formula>
    </cfRule>
  </conditionalFormatting>
  <conditionalFormatting sqref="A74:B79">
    <cfRule type="containsText" dxfId="292" priority="409" operator="containsText" text="Total">
      <formula>NOT(ISERROR(SEARCH("Total",A74)))</formula>
    </cfRule>
  </conditionalFormatting>
  <conditionalFormatting sqref="A80:B85">
    <cfRule type="containsText" dxfId="291" priority="408" operator="containsText" text="Total">
      <formula>NOT(ISERROR(SEARCH("Total",A80)))</formula>
    </cfRule>
  </conditionalFormatting>
  <conditionalFormatting sqref="A86:B91">
    <cfRule type="containsText" dxfId="290" priority="407" operator="containsText" text="Total">
      <formula>NOT(ISERROR(SEARCH("Total",A86)))</formula>
    </cfRule>
  </conditionalFormatting>
  <conditionalFormatting sqref="A180:B180">
    <cfRule type="containsText" dxfId="289" priority="406" operator="containsText" text="Total">
      <formula>NOT(ISERROR(SEARCH("Total",A180)))</formula>
    </cfRule>
  </conditionalFormatting>
  <conditionalFormatting sqref="A271:B276">
    <cfRule type="containsText" dxfId="288" priority="397" operator="containsText" text="Total">
      <formula>NOT(ISERROR(SEARCH("Total",A271)))</formula>
    </cfRule>
  </conditionalFormatting>
  <conditionalFormatting sqref="A290:B290 A282:B288">
    <cfRule type="containsText" dxfId="287" priority="395" operator="containsText" text="Total">
      <formula>NOT(ISERROR(SEARCH("Total",A282)))</formula>
    </cfRule>
  </conditionalFormatting>
  <conditionalFormatting sqref="A289:B289">
    <cfRule type="containsText" dxfId="286" priority="394" operator="containsText" text="Total">
      <formula>NOT(ISERROR(SEARCH("Total",A289)))</formula>
    </cfRule>
  </conditionalFormatting>
  <conditionalFormatting sqref="A294:B299">
    <cfRule type="containsText" dxfId="285" priority="393" operator="containsText" text="Total">
      <formula>NOT(ISERROR(SEARCH("Total",A294)))</formula>
    </cfRule>
  </conditionalFormatting>
  <conditionalFormatting sqref="A306:B306">
    <cfRule type="containsText" dxfId="284" priority="391" operator="containsText" text="Total">
      <formula>NOT(ISERROR(SEARCH("Total",A306)))</formula>
    </cfRule>
  </conditionalFormatting>
  <conditionalFormatting sqref="A302:B305">
    <cfRule type="containsText" dxfId="283" priority="390" operator="containsText" text="Total">
      <formula>NOT(ISERROR(SEARCH("Total",A302)))</formula>
    </cfRule>
  </conditionalFormatting>
  <conditionalFormatting sqref="A308:A313">
    <cfRule type="containsText" dxfId="282" priority="388" operator="containsText" text="Total">
      <formula>NOT(ISERROR(SEARCH("Total",A308)))</formula>
    </cfRule>
  </conditionalFormatting>
  <conditionalFormatting sqref="B310 B313">
    <cfRule type="containsText" dxfId="281" priority="387" operator="containsText" text="Total">
      <formula>NOT(ISERROR(SEARCH("Total",B310)))</formula>
    </cfRule>
  </conditionalFormatting>
  <conditionalFormatting sqref="A315:A320">
    <cfRule type="containsText" dxfId="280" priority="384" operator="containsText" text="Total">
      <formula>NOT(ISERROR(SEARCH("Total",A315)))</formula>
    </cfRule>
  </conditionalFormatting>
  <conditionalFormatting sqref="B320">
    <cfRule type="containsText" dxfId="279" priority="383" operator="containsText" text="Total">
      <formula>NOT(ISERROR(SEARCH("Total",B320)))</formula>
    </cfRule>
  </conditionalFormatting>
  <conditionalFormatting sqref="A321:A326">
    <cfRule type="containsText" dxfId="278" priority="382" operator="containsText" text="Total">
      <formula>NOT(ISERROR(SEARCH("Total",A321)))</formula>
    </cfRule>
  </conditionalFormatting>
  <conditionalFormatting sqref="B326">
    <cfRule type="containsText" dxfId="277" priority="381" operator="containsText" text="Total">
      <formula>NOT(ISERROR(SEARCH("Total",B326)))</formula>
    </cfRule>
  </conditionalFormatting>
  <conditionalFormatting sqref="A345:A350">
    <cfRule type="containsText" dxfId="276" priority="380" operator="containsText" text="Total">
      <formula>NOT(ISERROR(SEARCH("Total",A345)))</formula>
    </cfRule>
  </conditionalFormatting>
  <conditionalFormatting sqref="B350">
    <cfRule type="containsText" dxfId="275" priority="379" operator="containsText" text="Total">
      <formula>NOT(ISERROR(SEARCH("Total",B350)))</formula>
    </cfRule>
  </conditionalFormatting>
  <conditionalFormatting sqref="A352:A357">
    <cfRule type="containsText" dxfId="274" priority="378" operator="containsText" text="Total">
      <formula>NOT(ISERROR(SEARCH("Total",A352)))</formula>
    </cfRule>
  </conditionalFormatting>
  <conditionalFormatting sqref="B357">
    <cfRule type="containsText" dxfId="273" priority="377" operator="containsText" text="Total">
      <formula>NOT(ISERROR(SEARCH("Total",B357)))</formula>
    </cfRule>
  </conditionalFormatting>
  <conditionalFormatting sqref="A339:A344">
    <cfRule type="containsText" dxfId="272" priority="370" operator="containsText" text="Total">
      <formula>NOT(ISERROR(SEARCH("Total",A339)))</formula>
    </cfRule>
  </conditionalFormatting>
  <conditionalFormatting sqref="B344">
    <cfRule type="containsText" dxfId="271" priority="369" operator="containsText" text="Total">
      <formula>NOT(ISERROR(SEARCH("Total",B344)))</formula>
    </cfRule>
  </conditionalFormatting>
  <conditionalFormatting sqref="A327:A332">
    <cfRule type="containsText" dxfId="270" priority="374" operator="containsText" text="Total">
      <formula>NOT(ISERROR(SEARCH("Total",A327)))</formula>
    </cfRule>
  </conditionalFormatting>
  <conditionalFormatting sqref="B332">
    <cfRule type="containsText" dxfId="269" priority="373" operator="containsText" text="Total">
      <formula>NOT(ISERROR(SEARCH("Total",B332)))</formula>
    </cfRule>
  </conditionalFormatting>
  <conditionalFormatting sqref="A333:A338">
    <cfRule type="containsText" dxfId="268" priority="372" operator="containsText" text="Total">
      <formula>NOT(ISERROR(SEARCH("Total",A333)))</formula>
    </cfRule>
  </conditionalFormatting>
  <conditionalFormatting sqref="B338">
    <cfRule type="containsText" dxfId="267" priority="371" operator="containsText" text="Total">
      <formula>NOT(ISERROR(SEARCH("Total",B338)))</formula>
    </cfRule>
  </conditionalFormatting>
  <conditionalFormatting sqref="A368:B368">
    <cfRule type="containsText" dxfId="266" priority="368" operator="containsText" text="Total">
      <formula>NOT(ISERROR(SEARCH("Total",A368)))</formula>
    </cfRule>
  </conditionalFormatting>
  <conditionalFormatting sqref="A365:B367">
    <cfRule type="containsText" dxfId="265" priority="367" operator="containsText" text="Total">
      <formula>NOT(ISERROR(SEARCH("Total",A365)))</formula>
    </cfRule>
  </conditionalFormatting>
  <conditionalFormatting sqref="A370:B375">
    <cfRule type="containsText" dxfId="264" priority="366" operator="containsText" text="Total">
      <formula>NOT(ISERROR(SEARCH("Total",A370)))</formula>
    </cfRule>
  </conditionalFormatting>
  <conditionalFormatting sqref="A376:B377">
    <cfRule type="containsText" dxfId="263" priority="365" operator="containsText" text="Total">
      <formula>NOT(ISERROR(SEARCH("Total",A376)))</formula>
    </cfRule>
  </conditionalFormatting>
  <conditionalFormatting sqref="A378:B378">
    <cfRule type="containsText" dxfId="262" priority="364" operator="containsText" text="Total">
      <formula>NOT(ISERROR(SEARCH("Total",A378)))</formula>
    </cfRule>
  </conditionalFormatting>
  <conditionalFormatting sqref="A391:B391 A382:B387">
    <cfRule type="containsText" dxfId="261" priority="363" operator="containsText" text="Total">
      <formula>NOT(ISERROR(SEARCH("Total",A382)))</formula>
    </cfRule>
  </conditionalFormatting>
  <conditionalFormatting sqref="A388:B389">
    <cfRule type="containsText" dxfId="260" priority="362" operator="containsText" text="Total">
      <formula>NOT(ISERROR(SEARCH("Total",A388)))</formula>
    </cfRule>
  </conditionalFormatting>
  <conditionalFormatting sqref="A390:B390">
    <cfRule type="containsText" dxfId="259" priority="361" operator="containsText" text="Total">
      <formula>NOT(ISERROR(SEARCH("Total",A390)))</formula>
    </cfRule>
  </conditionalFormatting>
  <conditionalFormatting sqref="A402:B402">
    <cfRule type="containsText" dxfId="258" priority="357" operator="containsText" text="Total">
      <formula>NOT(ISERROR(SEARCH("Total",A402)))</formula>
    </cfRule>
  </conditionalFormatting>
  <conditionalFormatting sqref="A400:B401">
    <cfRule type="containsText" dxfId="257" priority="356" operator="containsText" text="Total">
      <formula>NOT(ISERROR(SEARCH("Total",A400)))</formula>
    </cfRule>
  </conditionalFormatting>
  <conditionalFormatting sqref="A408:B408">
    <cfRule type="containsText" dxfId="256" priority="355" operator="containsText" text="Total">
      <formula>NOT(ISERROR(SEARCH("Total",A408)))</formula>
    </cfRule>
  </conditionalFormatting>
  <conditionalFormatting sqref="A404:B407">
    <cfRule type="containsText" dxfId="255" priority="354" operator="containsText" text="Total">
      <formula>NOT(ISERROR(SEARCH("Total",A404)))</formula>
    </cfRule>
  </conditionalFormatting>
  <conditionalFormatting sqref="A470:B470">
    <cfRule type="containsText" dxfId="254" priority="353" operator="containsText" text="Total">
      <formula>NOT(ISERROR(SEARCH("Total",A470)))</formula>
    </cfRule>
  </conditionalFormatting>
  <conditionalFormatting sqref="A411:B413">
    <cfRule type="containsText" dxfId="253" priority="337" operator="containsText" text="Total">
      <formula>NOT(ISERROR(SEARCH("Total",A411)))</formula>
    </cfRule>
  </conditionalFormatting>
  <conditionalFormatting sqref="A414:B416 A451:B454 A418:B449 A456:B469">
    <cfRule type="containsText" dxfId="252" priority="336" operator="containsText" text="Total">
      <formula>NOT(ISERROR(SEARCH("Total",A414)))</formula>
    </cfRule>
  </conditionalFormatting>
  <conditionalFormatting sqref="A550:B550 A545:A549">
    <cfRule type="containsText" dxfId="251" priority="334" operator="containsText" text="Total">
      <formula>NOT(ISERROR(SEARCH("Total",A545)))</formula>
    </cfRule>
  </conditionalFormatting>
  <conditionalFormatting sqref="A477:A482">
    <cfRule type="containsText" dxfId="250" priority="333" operator="containsText" text="Total">
      <formula>NOT(ISERROR(SEARCH("Total",A477)))</formula>
    </cfRule>
  </conditionalFormatting>
  <conditionalFormatting sqref="B482">
    <cfRule type="containsText" dxfId="249" priority="332" operator="containsText" text="Total">
      <formula>NOT(ISERROR(SEARCH("Total",B482)))</formula>
    </cfRule>
  </conditionalFormatting>
  <conditionalFormatting sqref="A483:A488">
    <cfRule type="containsText" dxfId="248" priority="331" operator="containsText" text="Total">
      <formula>NOT(ISERROR(SEARCH("Total",A483)))</formula>
    </cfRule>
  </conditionalFormatting>
  <conditionalFormatting sqref="B488">
    <cfRule type="containsText" dxfId="247" priority="330" operator="containsText" text="Total">
      <formula>NOT(ISERROR(SEARCH("Total",B488)))</formula>
    </cfRule>
  </conditionalFormatting>
  <conditionalFormatting sqref="A490:A495">
    <cfRule type="containsText" dxfId="246" priority="329" operator="containsText" text="Total">
      <formula>NOT(ISERROR(SEARCH("Total",A490)))</formula>
    </cfRule>
  </conditionalFormatting>
  <conditionalFormatting sqref="B495">
    <cfRule type="containsText" dxfId="245" priority="328" operator="containsText" text="Total">
      <formula>NOT(ISERROR(SEARCH("Total",B495)))</formula>
    </cfRule>
  </conditionalFormatting>
  <conditionalFormatting sqref="A514:A519">
    <cfRule type="containsText" dxfId="244" priority="327" operator="containsText" text="Total">
      <formula>NOT(ISERROR(SEARCH("Total",A514)))</formula>
    </cfRule>
  </conditionalFormatting>
  <conditionalFormatting sqref="B519">
    <cfRule type="containsText" dxfId="243" priority="326" operator="containsText" text="Total">
      <formula>NOT(ISERROR(SEARCH("Total",B519)))</formula>
    </cfRule>
  </conditionalFormatting>
  <conditionalFormatting sqref="A520:A525">
    <cfRule type="containsText" dxfId="242" priority="325" operator="containsText" text="Total">
      <formula>NOT(ISERROR(SEARCH("Total",A520)))</formula>
    </cfRule>
  </conditionalFormatting>
  <conditionalFormatting sqref="B525">
    <cfRule type="containsText" dxfId="241" priority="324" operator="containsText" text="Total">
      <formula>NOT(ISERROR(SEARCH("Total",B525)))</formula>
    </cfRule>
  </conditionalFormatting>
  <conditionalFormatting sqref="A508:A513">
    <cfRule type="containsText" dxfId="240" priority="319" operator="containsText" text="Total">
      <formula>NOT(ISERROR(SEARCH("Total",A508)))</formula>
    </cfRule>
  </conditionalFormatting>
  <conditionalFormatting sqref="B513">
    <cfRule type="containsText" dxfId="239" priority="318" operator="containsText" text="Total">
      <formula>NOT(ISERROR(SEARCH("Total",B513)))</formula>
    </cfRule>
  </conditionalFormatting>
  <conditionalFormatting sqref="A496:A501">
    <cfRule type="containsText" dxfId="238" priority="323" operator="containsText" text="Total">
      <formula>NOT(ISERROR(SEARCH("Total",A496)))</formula>
    </cfRule>
  </conditionalFormatting>
  <conditionalFormatting sqref="B501">
    <cfRule type="containsText" dxfId="237" priority="322" operator="containsText" text="Total">
      <formula>NOT(ISERROR(SEARCH("Total",B501)))</formula>
    </cfRule>
  </conditionalFormatting>
  <conditionalFormatting sqref="A502:A507">
    <cfRule type="containsText" dxfId="236" priority="321" operator="containsText" text="Total">
      <formula>NOT(ISERROR(SEARCH("Total",A502)))</formula>
    </cfRule>
  </conditionalFormatting>
  <conditionalFormatting sqref="B507">
    <cfRule type="containsText" dxfId="235" priority="320" operator="containsText" text="Total">
      <formula>NOT(ISERROR(SEARCH("Total",B507)))</formula>
    </cfRule>
  </conditionalFormatting>
  <conditionalFormatting sqref="A544:B544 A539:A543">
    <cfRule type="containsText" dxfId="234" priority="317" operator="containsText" text="Total">
      <formula>NOT(ISERROR(SEARCH("Total",A539)))</formula>
    </cfRule>
  </conditionalFormatting>
  <conditionalFormatting sqref="A538:B538 A533:A537">
    <cfRule type="containsText" dxfId="233" priority="316" operator="containsText" text="Total">
      <formula>NOT(ISERROR(SEARCH("Total",A533)))</formula>
    </cfRule>
  </conditionalFormatting>
  <conditionalFormatting sqref="A532:B532 A527:A531">
    <cfRule type="containsText" dxfId="232" priority="315" operator="containsText" text="Total">
      <formula>NOT(ISERROR(SEARCH("Total",A527)))</formula>
    </cfRule>
  </conditionalFormatting>
  <conditionalFormatting sqref="A560:B562">
    <cfRule type="containsText" dxfId="231" priority="314" operator="containsText" text="Total">
      <formula>NOT(ISERROR(SEARCH("Total",A560)))</formula>
    </cfRule>
  </conditionalFormatting>
  <conditionalFormatting sqref="A552:B559">
    <cfRule type="containsText" dxfId="230" priority="313" operator="containsText" text="Total">
      <formula>NOT(ISERROR(SEARCH("Total",A552)))</formula>
    </cfRule>
  </conditionalFormatting>
  <conditionalFormatting sqref="A571:B574">
    <cfRule type="containsText" dxfId="229" priority="312" operator="containsText" text="Total">
      <formula>NOT(ISERROR(SEARCH("Total",A571)))</formula>
    </cfRule>
  </conditionalFormatting>
  <conditionalFormatting sqref="A582:B585">
    <cfRule type="containsText" dxfId="228" priority="310" operator="containsText" text="Total">
      <formula>NOT(ISERROR(SEARCH("Total",A582)))</formula>
    </cfRule>
  </conditionalFormatting>
  <conditionalFormatting sqref="A576:B581">
    <cfRule type="containsText" dxfId="227" priority="309" operator="containsText" text="Total">
      <formula>NOT(ISERROR(SEARCH("Total",A576)))</formula>
    </cfRule>
  </conditionalFormatting>
  <conditionalFormatting sqref="A588:B590">
    <cfRule type="containsText" dxfId="226" priority="307" operator="containsText" text="Total">
      <formula>NOT(ISERROR(SEARCH("Total",A588)))</formula>
    </cfRule>
  </conditionalFormatting>
  <conditionalFormatting sqref="A593:B596 A597">
    <cfRule type="containsText" dxfId="225" priority="306" operator="containsText" text="Total">
      <formula>NOT(ISERROR(SEARCH("Total",A593)))</formula>
    </cfRule>
  </conditionalFormatting>
  <conditionalFormatting sqref="A602:B602 A605:B609">
    <cfRule type="containsText" dxfId="224" priority="304" operator="containsText" text="Total">
      <formula>NOT(ISERROR(SEARCH("Total",A602)))</formula>
    </cfRule>
  </conditionalFormatting>
  <conditionalFormatting sqref="A603:B604">
    <cfRule type="containsText" dxfId="223" priority="303" operator="containsText" text="Total">
      <formula>NOT(ISERROR(SEARCH("Total",A603)))</formula>
    </cfRule>
  </conditionalFormatting>
  <conditionalFormatting sqref="A627:B627">
    <cfRule type="containsText" dxfId="222" priority="301" operator="containsText" text="Total">
      <formula>NOT(ISERROR(SEARCH("Total",A627)))</formula>
    </cfRule>
  </conditionalFormatting>
  <conditionalFormatting sqref="A640:B641">
    <cfRule type="containsText" dxfId="221" priority="300" operator="containsText" text="Total">
      <formula>NOT(ISERROR(SEARCH("Total",A640)))</formula>
    </cfRule>
  </conditionalFormatting>
  <conditionalFormatting sqref="A636:B639">
    <cfRule type="containsText" dxfId="220" priority="299" operator="containsText" text="Total">
      <formula>NOT(ISERROR(SEARCH("Total",A636)))</formula>
    </cfRule>
  </conditionalFormatting>
  <conditionalFormatting sqref="A634:B635">
    <cfRule type="containsText" dxfId="219" priority="298" operator="containsText" text="Total">
      <formula>NOT(ISERROR(SEARCH("Total",A634)))</formula>
    </cfRule>
  </conditionalFormatting>
  <conditionalFormatting sqref="A630:B633">
    <cfRule type="containsText" dxfId="218" priority="297" operator="containsText" text="Total">
      <formula>NOT(ISERROR(SEARCH("Total",A630)))</formula>
    </cfRule>
  </conditionalFormatting>
  <conditionalFormatting sqref="A628:B629">
    <cfRule type="containsText" dxfId="217" priority="296" operator="containsText" text="Total">
      <formula>NOT(ISERROR(SEARCH("Total",A628)))</formula>
    </cfRule>
  </conditionalFormatting>
  <conditionalFormatting sqref="A646:B648">
    <cfRule type="containsText" dxfId="216" priority="295" operator="containsText" text="Total">
      <formula>NOT(ISERROR(SEARCH("Total",A646)))</formula>
    </cfRule>
  </conditionalFormatting>
  <conditionalFormatting sqref="A650:B650">
    <cfRule type="containsText" dxfId="215" priority="293" operator="containsText" text="Total">
      <formula>NOT(ISERROR(SEARCH("Total",A650)))</formula>
    </cfRule>
  </conditionalFormatting>
  <conditionalFormatting sqref="A657:B658">
    <cfRule type="containsText" dxfId="214" priority="290" operator="containsText" text="Total">
      <formula>NOT(ISERROR(SEARCH("Total",A657)))</formula>
    </cfRule>
  </conditionalFormatting>
  <conditionalFormatting sqref="A653:B656">
    <cfRule type="containsText" dxfId="213" priority="289" operator="containsText" text="Total">
      <formula>NOT(ISERROR(SEARCH("Total",A653)))</formula>
    </cfRule>
  </conditionalFormatting>
  <conditionalFormatting sqref="A651:B652">
    <cfRule type="containsText" dxfId="212" priority="288" operator="containsText" text="Total">
      <formula>NOT(ISERROR(SEARCH("Total",A651)))</formula>
    </cfRule>
  </conditionalFormatting>
  <conditionalFormatting sqref="A666:B666">
    <cfRule type="containsText" dxfId="211" priority="287" operator="containsText" text="Total">
      <formula>NOT(ISERROR(SEARCH("Total",A666)))</formula>
    </cfRule>
  </conditionalFormatting>
  <conditionalFormatting sqref="A661:B661">
    <cfRule type="containsText" dxfId="210" priority="286" operator="containsText" text="Total">
      <formula>NOT(ISERROR(SEARCH("Total",A661)))</formula>
    </cfRule>
  </conditionalFormatting>
  <conditionalFormatting sqref="A669:B669">
    <cfRule type="containsText" dxfId="209" priority="281" operator="containsText" text="Total">
      <formula>NOT(ISERROR(SEARCH("Total",A669)))</formula>
    </cfRule>
  </conditionalFormatting>
  <conditionalFormatting sqref="A664:B665">
    <cfRule type="containsText" dxfId="208" priority="284" operator="containsText" text="Total">
      <formula>NOT(ISERROR(SEARCH("Total",A664)))</formula>
    </cfRule>
  </conditionalFormatting>
  <conditionalFormatting sqref="A662:B663">
    <cfRule type="containsText" dxfId="207" priority="283" operator="containsText" text="Total">
      <formula>NOT(ISERROR(SEARCH("Total",A662)))</formula>
    </cfRule>
  </conditionalFormatting>
  <conditionalFormatting sqref="A673:B673">
    <cfRule type="containsText" dxfId="206" priority="282" operator="containsText" text="Total">
      <formula>NOT(ISERROR(SEARCH("Total",A673)))</formula>
    </cfRule>
  </conditionalFormatting>
  <conditionalFormatting sqref="A675:B675">
    <cfRule type="containsText" dxfId="205" priority="277" operator="containsText" text="Total">
      <formula>NOT(ISERROR(SEARCH("Total",A675)))</formula>
    </cfRule>
  </conditionalFormatting>
  <conditionalFormatting sqref="A672:B672">
    <cfRule type="containsText" dxfId="204" priority="280" operator="containsText" text="Total">
      <formula>NOT(ISERROR(SEARCH("Total",A672)))</formula>
    </cfRule>
  </conditionalFormatting>
  <conditionalFormatting sqref="A670:B671">
    <cfRule type="containsText" dxfId="203" priority="279" operator="containsText" text="Total">
      <formula>NOT(ISERROR(SEARCH("Total",A670)))</formula>
    </cfRule>
  </conditionalFormatting>
  <conditionalFormatting sqref="A678:B678">
    <cfRule type="containsText" dxfId="202" priority="278" operator="containsText" text="Total">
      <formula>NOT(ISERROR(SEARCH("Total",A678)))</formula>
    </cfRule>
  </conditionalFormatting>
  <conditionalFormatting sqref="A676:B677">
    <cfRule type="containsText" dxfId="201" priority="275" operator="containsText" text="Total">
      <formula>NOT(ISERROR(SEARCH("Total",A676)))</formula>
    </cfRule>
  </conditionalFormatting>
  <conditionalFormatting sqref="A876:B876">
    <cfRule type="containsText" dxfId="200" priority="262" operator="containsText" text="Total">
      <formula>NOT(ISERROR(SEARCH("Total",A876)))</formula>
    </cfRule>
  </conditionalFormatting>
  <conditionalFormatting sqref="A869:B875">
    <cfRule type="containsText" dxfId="199" priority="265" operator="containsText" text="Total">
      <formula>NOT(ISERROR(SEARCH("Total",A869)))</formula>
    </cfRule>
  </conditionalFormatting>
  <conditionalFormatting sqref="A951:B951">
    <cfRule type="containsText" dxfId="198" priority="254" operator="containsText" text="Total">
      <formula>NOT(ISERROR(SEARCH("Total",A951)))</formula>
    </cfRule>
  </conditionalFormatting>
  <conditionalFormatting sqref="A880:B881">
    <cfRule type="containsText" dxfId="197" priority="256" operator="containsText" text="Total">
      <formula>NOT(ISERROR(SEARCH("Total",A880)))</formula>
    </cfRule>
  </conditionalFormatting>
  <conditionalFormatting sqref="A879:B879">
    <cfRule type="containsText" dxfId="196" priority="260" operator="containsText" text="Total">
      <formula>NOT(ISERROR(SEARCH("Total",A879)))</formula>
    </cfRule>
  </conditionalFormatting>
  <conditionalFormatting sqref="A952:B952">
    <cfRule type="containsText" dxfId="195" priority="255" operator="containsText" text="Total">
      <formula>NOT(ISERROR(SEARCH("Total",A952)))</formula>
    </cfRule>
  </conditionalFormatting>
  <conditionalFormatting sqref="A892:B894">
    <cfRule type="containsText" dxfId="194" priority="239" operator="containsText" text="Total">
      <formula>NOT(ISERROR(SEARCH("Total",A892)))</formula>
    </cfRule>
  </conditionalFormatting>
  <conditionalFormatting sqref="A895:B900 A930:B938 A902:B928 A940:B950">
    <cfRule type="containsText" dxfId="193" priority="238" operator="containsText" text="Total">
      <formula>NOT(ISERROR(SEARCH("Total",A895)))</formula>
    </cfRule>
  </conditionalFormatting>
  <conditionalFormatting sqref="A954:B954 A963:B965">
    <cfRule type="containsText" dxfId="192" priority="237" operator="containsText" text="Total">
      <formula>NOT(ISERROR(SEARCH("Total",A954)))</formula>
    </cfRule>
  </conditionalFormatting>
  <conditionalFormatting sqref="A959:B962">
    <cfRule type="containsText" dxfId="191" priority="236" operator="containsText" text="Total">
      <formula>NOT(ISERROR(SEARCH("Total",A959)))</formula>
    </cfRule>
  </conditionalFormatting>
  <conditionalFormatting sqref="A955:B958">
    <cfRule type="containsText" dxfId="190" priority="235" operator="containsText" text="Total">
      <formula>NOT(ISERROR(SEARCH("Total",A955)))</formula>
    </cfRule>
  </conditionalFormatting>
  <conditionalFormatting sqref="A969:B969 A970">
    <cfRule type="containsText" dxfId="189" priority="234" operator="containsText" text="Total">
      <formula>NOT(ISERROR(SEARCH("Total",A969)))</formula>
    </cfRule>
  </conditionalFormatting>
  <conditionalFormatting sqref="A975:B978">
    <cfRule type="containsText" dxfId="188" priority="233" operator="containsText" text="Total">
      <formula>NOT(ISERROR(SEARCH("Total",A975)))</formula>
    </cfRule>
  </conditionalFormatting>
  <conditionalFormatting sqref="A971:B974">
    <cfRule type="containsText" dxfId="187" priority="232" operator="containsText" text="Total">
      <formula>NOT(ISERROR(SEARCH("Total",A971)))</formula>
    </cfRule>
  </conditionalFormatting>
  <conditionalFormatting sqref="A993:B994">
    <cfRule type="containsText" dxfId="186" priority="231" operator="containsText" text="Total">
      <formula>NOT(ISERROR(SEARCH("Total",A993)))</formula>
    </cfRule>
  </conditionalFormatting>
  <conditionalFormatting sqref="A982:B982 A983">
    <cfRule type="containsText" dxfId="185" priority="230" operator="containsText" text="Total">
      <formula>NOT(ISERROR(SEARCH("Total",A982)))</formula>
    </cfRule>
  </conditionalFormatting>
  <conditionalFormatting sqref="A988:B991 A992">
    <cfRule type="containsText" dxfId="184" priority="229" operator="containsText" text="Total">
      <formula>NOT(ISERROR(SEARCH("Total",A988)))</formula>
    </cfRule>
  </conditionalFormatting>
  <conditionalFormatting sqref="A984:B987">
    <cfRule type="containsText" dxfId="183" priority="228" operator="containsText" text="Total">
      <formula>NOT(ISERROR(SEARCH("Total",A984)))</formula>
    </cfRule>
  </conditionalFormatting>
  <conditionalFormatting sqref="A996:B996">
    <cfRule type="containsText" dxfId="182" priority="226" operator="containsText" text="Total">
      <formula>NOT(ISERROR(SEARCH("Total",A996)))</formula>
    </cfRule>
  </conditionalFormatting>
  <conditionalFormatting sqref="A997:B999">
    <cfRule type="containsText" dxfId="181" priority="224" operator="containsText" text="Total">
      <formula>NOT(ISERROR(SEARCH("Total",A997)))</formula>
    </cfRule>
  </conditionalFormatting>
  <conditionalFormatting sqref="A1013:B1013">
    <cfRule type="containsText" dxfId="180" priority="220" operator="containsText" text="Total">
      <formula>NOT(ISERROR(SEARCH("Total",A1013)))</formula>
    </cfRule>
  </conditionalFormatting>
  <conditionalFormatting sqref="A1003:B1003">
    <cfRule type="containsText" dxfId="179" priority="219" operator="containsText" text="Total">
      <formula>NOT(ISERROR(SEARCH("Total",A1003)))</formula>
    </cfRule>
  </conditionalFormatting>
  <conditionalFormatting sqref="A1008:B1011">
    <cfRule type="containsText" dxfId="178" priority="218" operator="containsText" text="Total">
      <formula>NOT(ISERROR(SEARCH("Total",A1008)))</formula>
    </cfRule>
  </conditionalFormatting>
  <conditionalFormatting sqref="A1004:B1007">
    <cfRule type="containsText" dxfId="177" priority="217" operator="containsText" text="Total">
      <formula>NOT(ISERROR(SEARCH("Total",A1004)))</formula>
    </cfRule>
  </conditionalFormatting>
  <conditionalFormatting sqref="A1012:B1012">
    <cfRule type="containsText" dxfId="176" priority="216" operator="containsText" text="Total">
      <formula>NOT(ISERROR(SEARCH("Total",A1012)))</formula>
    </cfRule>
  </conditionalFormatting>
  <conditionalFormatting sqref="A1019:B1019">
    <cfRule type="containsText" dxfId="175" priority="215" operator="containsText" text="Total">
      <formula>NOT(ISERROR(SEARCH("Total",A1019)))</formula>
    </cfRule>
  </conditionalFormatting>
  <conditionalFormatting sqref="A1016:B1016">
    <cfRule type="containsText" dxfId="174" priority="214" operator="containsText" text="Total">
      <formula>NOT(ISERROR(SEARCH("Total",A1016)))</formula>
    </cfRule>
  </conditionalFormatting>
  <conditionalFormatting sqref="A1017:B1018">
    <cfRule type="containsText" dxfId="173" priority="213" operator="containsText" text="Total">
      <formula>NOT(ISERROR(SEARCH("Total",A1017)))</formula>
    </cfRule>
  </conditionalFormatting>
  <conditionalFormatting sqref="A1024:B1024">
    <cfRule type="containsText" dxfId="172" priority="212" operator="containsText" text="Total">
      <formula>NOT(ISERROR(SEARCH("Total",A1024)))</formula>
    </cfRule>
  </conditionalFormatting>
  <conditionalFormatting sqref="A1021:B1021">
    <cfRule type="containsText" dxfId="171" priority="211" operator="containsText" text="Total">
      <formula>NOT(ISERROR(SEARCH("Total",A1021)))</formula>
    </cfRule>
  </conditionalFormatting>
  <conditionalFormatting sqref="A1022:B1023">
    <cfRule type="containsText" dxfId="170" priority="210" operator="containsText" text="Total">
      <formula>NOT(ISERROR(SEARCH("Total",A1022)))</formula>
    </cfRule>
  </conditionalFormatting>
  <conditionalFormatting sqref="A1028:B1028">
    <cfRule type="containsText" dxfId="169" priority="209" operator="containsText" text="Total">
      <formula>NOT(ISERROR(SEARCH("Total",A1028)))</formula>
    </cfRule>
  </conditionalFormatting>
  <conditionalFormatting sqref="A1026:B1026">
    <cfRule type="containsText" dxfId="168" priority="208" operator="containsText" text="Total">
      <formula>NOT(ISERROR(SEARCH("Total",A1026)))</formula>
    </cfRule>
  </conditionalFormatting>
  <conditionalFormatting sqref="A1027:B1027">
    <cfRule type="containsText" dxfId="167" priority="207" operator="containsText" text="Total">
      <formula>NOT(ISERROR(SEARCH("Total",A1027)))</formula>
    </cfRule>
  </conditionalFormatting>
  <conditionalFormatting sqref="A1034:B1034">
    <cfRule type="containsText" dxfId="166" priority="205" operator="containsText" text="Total">
      <formula>NOT(ISERROR(SEARCH("Total",A1034)))</formula>
    </cfRule>
  </conditionalFormatting>
  <conditionalFormatting sqref="A1038:B1038">
    <cfRule type="containsText" dxfId="165" priority="204" operator="containsText" text="Total">
      <formula>NOT(ISERROR(SEARCH("Total",A1038)))</formula>
    </cfRule>
  </conditionalFormatting>
  <conditionalFormatting sqref="A1032:B1032">
    <cfRule type="containsText" dxfId="164" priority="203" operator="containsText" text="Total">
      <formula>NOT(ISERROR(SEARCH("Total",A1032)))</formula>
    </cfRule>
  </conditionalFormatting>
  <conditionalFormatting sqref="A1030:B1030">
    <cfRule type="containsText" dxfId="163" priority="202" operator="containsText" text="Total">
      <formula>NOT(ISERROR(SEARCH("Total",A1030)))</formula>
    </cfRule>
  </conditionalFormatting>
  <conditionalFormatting sqref="A1031:B1031">
    <cfRule type="containsText" dxfId="162" priority="201" operator="containsText" text="Total">
      <formula>NOT(ISERROR(SEARCH("Total",A1031)))</formula>
    </cfRule>
  </conditionalFormatting>
  <conditionalFormatting sqref="A1037:B1037">
    <cfRule type="containsText" dxfId="161" priority="200" operator="containsText" text="Total">
      <formula>NOT(ISERROR(SEARCH("Total",A1037)))</formula>
    </cfRule>
  </conditionalFormatting>
  <conditionalFormatting sqref="A1036:B1036">
    <cfRule type="containsText" dxfId="160" priority="199" operator="containsText" text="Total">
      <formula>NOT(ISERROR(SEARCH("Total",A1036)))</formula>
    </cfRule>
  </conditionalFormatting>
  <conditionalFormatting sqref="A1043:B1043">
    <cfRule type="containsText" dxfId="159" priority="197" operator="containsText" text="Total">
      <formula>NOT(ISERROR(SEARCH("Total",A1043)))</formula>
    </cfRule>
  </conditionalFormatting>
  <conditionalFormatting sqref="A1041:B1041">
    <cfRule type="containsText" dxfId="158" priority="196" operator="containsText" text="Total">
      <formula>NOT(ISERROR(SEARCH("Total",A1041)))</formula>
    </cfRule>
  </conditionalFormatting>
  <conditionalFormatting sqref="A1042:B1042">
    <cfRule type="containsText" dxfId="157" priority="195" operator="containsText" text="Total">
      <formula>NOT(ISERROR(SEARCH("Total",A1042)))</formula>
    </cfRule>
  </conditionalFormatting>
  <conditionalFormatting sqref="C312">
    <cfRule type="containsText" dxfId="156" priority="168" operator="containsText" text="Total">
      <formula>NOT(ISERROR(SEARCH("Total",C312)))</formula>
    </cfRule>
  </conditionalFormatting>
  <conditionalFormatting sqref="C308">
    <cfRule type="containsText" dxfId="155" priority="167" operator="containsText" text="Total">
      <formula>NOT(ISERROR(SEARCH("Total",C308)))</formula>
    </cfRule>
  </conditionalFormatting>
  <conditionalFormatting sqref="B308">
    <cfRule type="containsText" dxfId="154" priority="165" operator="containsText" text="Total">
      <formula>NOT(ISERROR(SEARCH("Total",B308)))</formula>
    </cfRule>
  </conditionalFormatting>
  <conditionalFormatting sqref="B312">
    <cfRule type="containsText" dxfId="153" priority="164" operator="containsText" text="Total">
      <formula>NOT(ISERROR(SEARCH("Total",B312)))</formula>
    </cfRule>
  </conditionalFormatting>
  <conditionalFormatting sqref="C311">
    <cfRule type="containsText" dxfId="152" priority="163" operator="containsText" text="Total">
      <formula>NOT(ISERROR(SEARCH("Total",C311)))</formula>
    </cfRule>
  </conditionalFormatting>
  <conditionalFormatting sqref="C309">
    <cfRule type="containsText" dxfId="151" priority="162" operator="containsText" text="Total">
      <formula>NOT(ISERROR(SEARCH("Total",C309)))</formula>
    </cfRule>
  </conditionalFormatting>
  <conditionalFormatting sqref="B309">
    <cfRule type="containsText" dxfId="150" priority="161" operator="containsText" text="Total">
      <formula>NOT(ISERROR(SEARCH("Total",B309)))</formula>
    </cfRule>
  </conditionalFormatting>
  <conditionalFormatting sqref="B311">
    <cfRule type="containsText" dxfId="149" priority="160" operator="containsText" text="Total">
      <formula>NOT(ISERROR(SEARCH("Total",B311)))</formula>
    </cfRule>
  </conditionalFormatting>
  <conditionalFormatting sqref="B317">
    <cfRule type="containsText" dxfId="148" priority="159" operator="containsText" text="Total">
      <formula>NOT(ISERROR(SEARCH("Total",B317)))</formula>
    </cfRule>
  </conditionalFormatting>
  <conditionalFormatting sqref="B315">
    <cfRule type="containsText" dxfId="147" priority="158" operator="containsText" text="Total">
      <formula>NOT(ISERROR(SEARCH("Total",B315)))</formula>
    </cfRule>
  </conditionalFormatting>
  <conditionalFormatting sqref="B319">
    <cfRule type="containsText" dxfId="146" priority="157" operator="containsText" text="Total">
      <formula>NOT(ISERROR(SEARCH("Total",B319)))</formula>
    </cfRule>
  </conditionalFormatting>
  <conditionalFormatting sqref="B316">
    <cfRule type="containsText" dxfId="145" priority="156" operator="containsText" text="Total">
      <formula>NOT(ISERROR(SEARCH("Total",B316)))</formula>
    </cfRule>
  </conditionalFormatting>
  <conditionalFormatting sqref="B318">
    <cfRule type="containsText" dxfId="144" priority="155" operator="containsText" text="Total">
      <formula>NOT(ISERROR(SEARCH("Total",B318)))</formula>
    </cfRule>
  </conditionalFormatting>
  <conditionalFormatting sqref="B323">
    <cfRule type="containsText" dxfId="143" priority="154" operator="containsText" text="Total">
      <formula>NOT(ISERROR(SEARCH("Total",B323)))</formula>
    </cfRule>
  </conditionalFormatting>
  <conditionalFormatting sqref="B321">
    <cfRule type="containsText" dxfId="142" priority="153" operator="containsText" text="Total">
      <formula>NOT(ISERROR(SEARCH("Total",B321)))</formula>
    </cfRule>
  </conditionalFormatting>
  <conditionalFormatting sqref="B325">
    <cfRule type="containsText" dxfId="141" priority="152" operator="containsText" text="Total">
      <formula>NOT(ISERROR(SEARCH("Total",B325)))</formula>
    </cfRule>
  </conditionalFormatting>
  <conditionalFormatting sqref="B322">
    <cfRule type="containsText" dxfId="140" priority="151" operator="containsText" text="Total">
      <formula>NOT(ISERROR(SEARCH("Total",B322)))</formula>
    </cfRule>
  </conditionalFormatting>
  <conditionalFormatting sqref="B324">
    <cfRule type="containsText" dxfId="139" priority="150" operator="containsText" text="Total">
      <formula>NOT(ISERROR(SEARCH("Total",B324)))</formula>
    </cfRule>
  </conditionalFormatting>
  <conditionalFormatting sqref="B329">
    <cfRule type="containsText" dxfId="138" priority="149" operator="containsText" text="Total">
      <formula>NOT(ISERROR(SEARCH("Total",B329)))</formula>
    </cfRule>
  </conditionalFormatting>
  <conditionalFormatting sqref="B327">
    <cfRule type="containsText" dxfId="137" priority="148" operator="containsText" text="Total">
      <formula>NOT(ISERROR(SEARCH("Total",B327)))</formula>
    </cfRule>
  </conditionalFormatting>
  <conditionalFormatting sqref="B331">
    <cfRule type="containsText" dxfId="136" priority="147" operator="containsText" text="Total">
      <formula>NOT(ISERROR(SEARCH("Total",B331)))</formula>
    </cfRule>
  </conditionalFormatting>
  <conditionalFormatting sqref="B328">
    <cfRule type="containsText" dxfId="135" priority="146" operator="containsText" text="Total">
      <formula>NOT(ISERROR(SEARCH("Total",B328)))</formula>
    </cfRule>
  </conditionalFormatting>
  <conditionalFormatting sqref="B330">
    <cfRule type="containsText" dxfId="134" priority="145" operator="containsText" text="Total">
      <formula>NOT(ISERROR(SEARCH("Total",B330)))</formula>
    </cfRule>
  </conditionalFormatting>
  <conditionalFormatting sqref="B335">
    <cfRule type="containsText" dxfId="133" priority="144" operator="containsText" text="Total">
      <formula>NOT(ISERROR(SEARCH("Total",B335)))</formula>
    </cfRule>
  </conditionalFormatting>
  <conditionalFormatting sqref="B333">
    <cfRule type="containsText" dxfId="132" priority="143" operator="containsText" text="Total">
      <formula>NOT(ISERROR(SEARCH("Total",B333)))</formula>
    </cfRule>
  </conditionalFormatting>
  <conditionalFormatting sqref="B337">
    <cfRule type="containsText" dxfId="131" priority="142" operator="containsText" text="Total">
      <formula>NOT(ISERROR(SEARCH("Total",B337)))</formula>
    </cfRule>
  </conditionalFormatting>
  <conditionalFormatting sqref="B334">
    <cfRule type="containsText" dxfId="130" priority="141" operator="containsText" text="Total">
      <formula>NOT(ISERROR(SEARCH("Total",B334)))</formula>
    </cfRule>
  </conditionalFormatting>
  <conditionalFormatting sqref="B336">
    <cfRule type="containsText" dxfId="129" priority="140" operator="containsText" text="Total">
      <formula>NOT(ISERROR(SEARCH("Total",B336)))</formula>
    </cfRule>
  </conditionalFormatting>
  <conditionalFormatting sqref="B341">
    <cfRule type="containsText" dxfId="128" priority="139" operator="containsText" text="Total">
      <formula>NOT(ISERROR(SEARCH("Total",B341)))</formula>
    </cfRule>
  </conditionalFormatting>
  <conditionalFormatting sqref="B339">
    <cfRule type="containsText" dxfId="127" priority="138" operator="containsText" text="Total">
      <formula>NOT(ISERROR(SEARCH("Total",B339)))</formula>
    </cfRule>
  </conditionalFormatting>
  <conditionalFormatting sqref="B343">
    <cfRule type="containsText" dxfId="126" priority="137" operator="containsText" text="Total">
      <formula>NOT(ISERROR(SEARCH("Total",B343)))</formula>
    </cfRule>
  </conditionalFormatting>
  <conditionalFormatting sqref="B340">
    <cfRule type="containsText" dxfId="125" priority="136" operator="containsText" text="Total">
      <formula>NOT(ISERROR(SEARCH("Total",B340)))</formula>
    </cfRule>
  </conditionalFormatting>
  <conditionalFormatting sqref="B342">
    <cfRule type="containsText" dxfId="124" priority="135" operator="containsText" text="Total">
      <formula>NOT(ISERROR(SEARCH("Total",B342)))</formula>
    </cfRule>
  </conditionalFormatting>
  <conditionalFormatting sqref="B347">
    <cfRule type="containsText" dxfId="123" priority="134" operator="containsText" text="Total">
      <formula>NOT(ISERROR(SEARCH("Total",B347)))</formula>
    </cfRule>
  </conditionalFormatting>
  <conditionalFormatting sqref="B345">
    <cfRule type="containsText" dxfId="122" priority="133" operator="containsText" text="Total">
      <formula>NOT(ISERROR(SEARCH("Total",B345)))</formula>
    </cfRule>
  </conditionalFormatting>
  <conditionalFormatting sqref="B349">
    <cfRule type="containsText" dxfId="121" priority="132" operator="containsText" text="Total">
      <formula>NOT(ISERROR(SEARCH("Total",B349)))</formula>
    </cfRule>
  </conditionalFormatting>
  <conditionalFormatting sqref="B346">
    <cfRule type="containsText" dxfId="120" priority="131" operator="containsText" text="Total">
      <formula>NOT(ISERROR(SEARCH("Total",B346)))</formula>
    </cfRule>
  </conditionalFormatting>
  <conditionalFormatting sqref="B348">
    <cfRule type="containsText" dxfId="119" priority="130" operator="containsText" text="Total">
      <formula>NOT(ISERROR(SEARCH("Total",B348)))</formula>
    </cfRule>
  </conditionalFormatting>
  <conditionalFormatting sqref="B354">
    <cfRule type="containsText" dxfId="118" priority="129" operator="containsText" text="Total">
      <formula>NOT(ISERROR(SEARCH("Total",B354)))</formula>
    </cfRule>
  </conditionalFormatting>
  <conditionalFormatting sqref="B352">
    <cfRule type="containsText" dxfId="117" priority="128" operator="containsText" text="Total">
      <formula>NOT(ISERROR(SEARCH("Total",B352)))</formula>
    </cfRule>
  </conditionalFormatting>
  <conditionalFormatting sqref="B356">
    <cfRule type="containsText" dxfId="116" priority="127" operator="containsText" text="Total">
      <formula>NOT(ISERROR(SEARCH("Total",B356)))</formula>
    </cfRule>
  </conditionalFormatting>
  <conditionalFormatting sqref="B353">
    <cfRule type="containsText" dxfId="115" priority="126" operator="containsText" text="Total">
      <formula>NOT(ISERROR(SEARCH("Total",B353)))</formula>
    </cfRule>
  </conditionalFormatting>
  <conditionalFormatting sqref="B355">
    <cfRule type="containsText" dxfId="114" priority="125" operator="containsText" text="Total">
      <formula>NOT(ISERROR(SEARCH("Total",B355)))</formula>
    </cfRule>
  </conditionalFormatting>
  <conditionalFormatting sqref="B360">
    <cfRule type="containsText" dxfId="113" priority="124" operator="containsText" text="Total">
      <formula>NOT(ISERROR(SEARCH("Total",B360)))</formula>
    </cfRule>
  </conditionalFormatting>
  <conditionalFormatting sqref="B358">
    <cfRule type="containsText" dxfId="112" priority="123" operator="containsText" text="Total">
      <formula>NOT(ISERROR(SEARCH("Total",B358)))</formula>
    </cfRule>
  </conditionalFormatting>
  <conditionalFormatting sqref="B362">
    <cfRule type="containsText" dxfId="111" priority="122" operator="containsText" text="Total">
      <formula>NOT(ISERROR(SEARCH("Total",B362)))</formula>
    </cfRule>
  </conditionalFormatting>
  <conditionalFormatting sqref="B359">
    <cfRule type="containsText" dxfId="110" priority="121" operator="containsText" text="Total">
      <formula>NOT(ISERROR(SEARCH("Total",B359)))</formula>
    </cfRule>
  </conditionalFormatting>
  <conditionalFormatting sqref="B361">
    <cfRule type="containsText" dxfId="109" priority="120" operator="containsText" text="Total">
      <formula>NOT(ISERROR(SEARCH("Total",B361)))</formula>
    </cfRule>
  </conditionalFormatting>
  <conditionalFormatting sqref="B479">
    <cfRule type="containsText" dxfId="108" priority="119" operator="containsText" text="Total">
      <formula>NOT(ISERROR(SEARCH("Total",B479)))</formula>
    </cfRule>
  </conditionalFormatting>
  <conditionalFormatting sqref="B477">
    <cfRule type="containsText" dxfId="107" priority="118" operator="containsText" text="Total">
      <formula>NOT(ISERROR(SEARCH("Total",B477)))</formula>
    </cfRule>
  </conditionalFormatting>
  <conditionalFormatting sqref="B481">
    <cfRule type="containsText" dxfId="106" priority="117" operator="containsText" text="Total">
      <formula>NOT(ISERROR(SEARCH("Total",B481)))</formula>
    </cfRule>
  </conditionalFormatting>
  <conditionalFormatting sqref="B478">
    <cfRule type="containsText" dxfId="105" priority="116" operator="containsText" text="Total">
      <formula>NOT(ISERROR(SEARCH("Total",B478)))</formula>
    </cfRule>
  </conditionalFormatting>
  <conditionalFormatting sqref="B480">
    <cfRule type="containsText" dxfId="104" priority="115" operator="containsText" text="Total">
      <formula>NOT(ISERROR(SEARCH("Total",B480)))</formula>
    </cfRule>
  </conditionalFormatting>
  <conditionalFormatting sqref="B485">
    <cfRule type="containsText" dxfId="103" priority="114" operator="containsText" text="Total">
      <formula>NOT(ISERROR(SEARCH("Total",B485)))</formula>
    </cfRule>
  </conditionalFormatting>
  <conditionalFormatting sqref="B483">
    <cfRule type="containsText" dxfId="102" priority="113" operator="containsText" text="Total">
      <formula>NOT(ISERROR(SEARCH("Total",B483)))</formula>
    </cfRule>
  </conditionalFormatting>
  <conditionalFormatting sqref="B487">
    <cfRule type="containsText" dxfId="101" priority="112" operator="containsText" text="Total">
      <formula>NOT(ISERROR(SEARCH("Total",B487)))</formula>
    </cfRule>
  </conditionalFormatting>
  <conditionalFormatting sqref="B484">
    <cfRule type="containsText" dxfId="100" priority="111" operator="containsText" text="Total">
      <formula>NOT(ISERROR(SEARCH("Total",B484)))</formula>
    </cfRule>
  </conditionalFormatting>
  <conditionalFormatting sqref="B486">
    <cfRule type="containsText" dxfId="99" priority="110" operator="containsText" text="Total">
      <formula>NOT(ISERROR(SEARCH("Total",B486)))</formula>
    </cfRule>
  </conditionalFormatting>
  <conditionalFormatting sqref="B492">
    <cfRule type="containsText" dxfId="98" priority="109" operator="containsText" text="Total">
      <formula>NOT(ISERROR(SEARCH("Total",B492)))</formula>
    </cfRule>
  </conditionalFormatting>
  <conditionalFormatting sqref="B490">
    <cfRule type="containsText" dxfId="97" priority="108" operator="containsText" text="Total">
      <formula>NOT(ISERROR(SEARCH("Total",B490)))</formula>
    </cfRule>
  </conditionalFormatting>
  <conditionalFormatting sqref="B494">
    <cfRule type="containsText" dxfId="96" priority="107" operator="containsText" text="Total">
      <formula>NOT(ISERROR(SEARCH("Total",B494)))</formula>
    </cfRule>
  </conditionalFormatting>
  <conditionalFormatting sqref="B491">
    <cfRule type="containsText" dxfId="95" priority="106" operator="containsText" text="Total">
      <formula>NOT(ISERROR(SEARCH("Total",B491)))</formula>
    </cfRule>
  </conditionalFormatting>
  <conditionalFormatting sqref="B493">
    <cfRule type="containsText" dxfId="94" priority="105" operator="containsText" text="Total">
      <formula>NOT(ISERROR(SEARCH("Total",B493)))</formula>
    </cfRule>
  </conditionalFormatting>
  <conditionalFormatting sqref="B498">
    <cfRule type="containsText" dxfId="93" priority="104" operator="containsText" text="Total">
      <formula>NOT(ISERROR(SEARCH("Total",B498)))</formula>
    </cfRule>
  </conditionalFormatting>
  <conditionalFormatting sqref="B496">
    <cfRule type="containsText" dxfId="92" priority="103" operator="containsText" text="Total">
      <formula>NOT(ISERROR(SEARCH("Total",B496)))</formula>
    </cfRule>
  </conditionalFormatting>
  <conditionalFormatting sqref="B500">
    <cfRule type="containsText" dxfId="91" priority="102" operator="containsText" text="Total">
      <formula>NOT(ISERROR(SEARCH("Total",B500)))</formula>
    </cfRule>
  </conditionalFormatting>
  <conditionalFormatting sqref="B497">
    <cfRule type="containsText" dxfId="90" priority="101" operator="containsText" text="Total">
      <formula>NOT(ISERROR(SEARCH("Total",B497)))</formula>
    </cfRule>
  </conditionalFormatting>
  <conditionalFormatting sqref="B499">
    <cfRule type="containsText" dxfId="89" priority="100" operator="containsText" text="Total">
      <formula>NOT(ISERROR(SEARCH("Total",B499)))</formula>
    </cfRule>
  </conditionalFormatting>
  <conditionalFormatting sqref="B504">
    <cfRule type="containsText" dxfId="88" priority="99" operator="containsText" text="Total">
      <formula>NOT(ISERROR(SEARCH("Total",B504)))</formula>
    </cfRule>
  </conditionalFormatting>
  <conditionalFormatting sqref="B502">
    <cfRule type="containsText" dxfId="87" priority="98" operator="containsText" text="Total">
      <formula>NOT(ISERROR(SEARCH("Total",B502)))</formula>
    </cfRule>
  </conditionalFormatting>
  <conditionalFormatting sqref="B506">
    <cfRule type="containsText" dxfId="86" priority="97" operator="containsText" text="Total">
      <formula>NOT(ISERROR(SEARCH("Total",B506)))</formula>
    </cfRule>
  </conditionalFormatting>
  <conditionalFormatting sqref="B503">
    <cfRule type="containsText" dxfId="85" priority="96" operator="containsText" text="Total">
      <formula>NOT(ISERROR(SEARCH("Total",B503)))</formula>
    </cfRule>
  </conditionalFormatting>
  <conditionalFormatting sqref="B505">
    <cfRule type="containsText" dxfId="84" priority="95" operator="containsText" text="Total">
      <formula>NOT(ISERROR(SEARCH("Total",B505)))</formula>
    </cfRule>
  </conditionalFormatting>
  <conditionalFormatting sqref="B510">
    <cfRule type="containsText" dxfId="83" priority="94" operator="containsText" text="Total">
      <formula>NOT(ISERROR(SEARCH("Total",B510)))</formula>
    </cfRule>
  </conditionalFormatting>
  <conditionalFormatting sqref="B508">
    <cfRule type="containsText" dxfId="82" priority="93" operator="containsText" text="Total">
      <formula>NOT(ISERROR(SEARCH("Total",B508)))</formula>
    </cfRule>
  </conditionalFormatting>
  <conditionalFormatting sqref="B512">
    <cfRule type="containsText" dxfId="81" priority="92" operator="containsText" text="Total">
      <formula>NOT(ISERROR(SEARCH("Total",B512)))</formula>
    </cfRule>
  </conditionalFormatting>
  <conditionalFormatting sqref="B509">
    <cfRule type="containsText" dxfId="80" priority="91" operator="containsText" text="Total">
      <formula>NOT(ISERROR(SEARCH("Total",B509)))</formula>
    </cfRule>
  </conditionalFormatting>
  <conditionalFormatting sqref="B511">
    <cfRule type="containsText" dxfId="79" priority="90" operator="containsText" text="Total">
      <formula>NOT(ISERROR(SEARCH("Total",B511)))</formula>
    </cfRule>
  </conditionalFormatting>
  <conditionalFormatting sqref="B516">
    <cfRule type="containsText" dxfId="78" priority="89" operator="containsText" text="Total">
      <formula>NOT(ISERROR(SEARCH("Total",B516)))</formula>
    </cfRule>
  </conditionalFormatting>
  <conditionalFormatting sqref="B514">
    <cfRule type="containsText" dxfId="77" priority="88" operator="containsText" text="Total">
      <formula>NOT(ISERROR(SEARCH("Total",B514)))</formula>
    </cfRule>
  </conditionalFormatting>
  <conditionalFormatting sqref="B518">
    <cfRule type="containsText" dxfId="76" priority="87" operator="containsText" text="Total">
      <formula>NOT(ISERROR(SEARCH("Total",B518)))</formula>
    </cfRule>
  </conditionalFormatting>
  <conditionalFormatting sqref="B515">
    <cfRule type="containsText" dxfId="75" priority="86" operator="containsText" text="Total">
      <formula>NOT(ISERROR(SEARCH("Total",B515)))</formula>
    </cfRule>
  </conditionalFormatting>
  <conditionalFormatting sqref="B517">
    <cfRule type="containsText" dxfId="74" priority="85" operator="containsText" text="Total">
      <formula>NOT(ISERROR(SEARCH("Total",B517)))</formula>
    </cfRule>
  </conditionalFormatting>
  <conditionalFormatting sqref="B522">
    <cfRule type="containsText" dxfId="73" priority="84" operator="containsText" text="Total">
      <formula>NOT(ISERROR(SEARCH("Total",B522)))</formula>
    </cfRule>
  </conditionalFormatting>
  <conditionalFormatting sqref="B520">
    <cfRule type="containsText" dxfId="72" priority="83" operator="containsText" text="Total">
      <formula>NOT(ISERROR(SEARCH("Total",B520)))</formula>
    </cfRule>
  </conditionalFormatting>
  <conditionalFormatting sqref="B524">
    <cfRule type="containsText" dxfId="71" priority="82" operator="containsText" text="Total">
      <formula>NOT(ISERROR(SEARCH("Total",B524)))</formula>
    </cfRule>
  </conditionalFormatting>
  <conditionalFormatting sqref="B521">
    <cfRule type="containsText" dxfId="70" priority="81" operator="containsText" text="Total">
      <formula>NOT(ISERROR(SEARCH("Total",B521)))</formula>
    </cfRule>
  </conditionalFormatting>
  <conditionalFormatting sqref="B523">
    <cfRule type="containsText" dxfId="69" priority="80" operator="containsText" text="Total">
      <formula>NOT(ISERROR(SEARCH("Total",B523)))</formula>
    </cfRule>
  </conditionalFormatting>
  <conditionalFormatting sqref="B529">
    <cfRule type="containsText" dxfId="68" priority="79" operator="containsText" text="Total">
      <formula>NOT(ISERROR(SEARCH("Total",B529)))</formula>
    </cfRule>
  </conditionalFormatting>
  <conditionalFormatting sqref="B527">
    <cfRule type="containsText" dxfId="67" priority="78" operator="containsText" text="Total">
      <formula>NOT(ISERROR(SEARCH("Total",B527)))</formula>
    </cfRule>
  </conditionalFormatting>
  <conditionalFormatting sqref="B531">
    <cfRule type="containsText" dxfId="66" priority="77" operator="containsText" text="Total">
      <formula>NOT(ISERROR(SEARCH("Total",B531)))</formula>
    </cfRule>
  </conditionalFormatting>
  <conditionalFormatting sqref="B528">
    <cfRule type="containsText" dxfId="65" priority="76" operator="containsText" text="Total">
      <formula>NOT(ISERROR(SEARCH("Total",B528)))</formula>
    </cfRule>
  </conditionalFormatting>
  <conditionalFormatting sqref="B530">
    <cfRule type="containsText" dxfId="64" priority="75" operator="containsText" text="Total">
      <formula>NOT(ISERROR(SEARCH("Total",B530)))</formula>
    </cfRule>
  </conditionalFormatting>
  <conditionalFormatting sqref="B535">
    <cfRule type="containsText" dxfId="63" priority="74" operator="containsText" text="Total">
      <formula>NOT(ISERROR(SEARCH("Total",B535)))</formula>
    </cfRule>
  </conditionalFormatting>
  <conditionalFormatting sqref="B533">
    <cfRule type="containsText" dxfId="62" priority="73" operator="containsText" text="Total">
      <formula>NOT(ISERROR(SEARCH("Total",B533)))</formula>
    </cfRule>
  </conditionalFormatting>
  <conditionalFormatting sqref="B537">
    <cfRule type="containsText" dxfId="61" priority="72" operator="containsText" text="Total">
      <formula>NOT(ISERROR(SEARCH("Total",B537)))</formula>
    </cfRule>
  </conditionalFormatting>
  <conditionalFormatting sqref="B534">
    <cfRule type="containsText" dxfId="60" priority="71" operator="containsText" text="Total">
      <formula>NOT(ISERROR(SEARCH("Total",B534)))</formula>
    </cfRule>
  </conditionalFormatting>
  <conditionalFormatting sqref="B536">
    <cfRule type="containsText" dxfId="59" priority="70" operator="containsText" text="Total">
      <formula>NOT(ISERROR(SEARCH("Total",B536)))</formula>
    </cfRule>
  </conditionalFormatting>
  <conditionalFormatting sqref="B541">
    <cfRule type="containsText" dxfId="58" priority="69" operator="containsText" text="Total">
      <formula>NOT(ISERROR(SEARCH("Total",B541)))</formula>
    </cfRule>
  </conditionalFormatting>
  <conditionalFormatting sqref="B539">
    <cfRule type="containsText" dxfId="57" priority="68" operator="containsText" text="Total">
      <formula>NOT(ISERROR(SEARCH("Total",B539)))</formula>
    </cfRule>
  </conditionalFormatting>
  <conditionalFormatting sqref="B543">
    <cfRule type="containsText" dxfId="56" priority="67" operator="containsText" text="Total">
      <formula>NOT(ISERROR(SEARCH("Total",B543)))</formula>
    </cfRule>
  </conditionalFormatting>
  <conditionalFormatting sqref="B540">
    <cfRule type="containsText" dxfId="55" priority="66" operator="containsText" text="Total">
      <formula>NOT(ISERROR(SEARCH("Total",B540)))</formula>
    </cfRule>
  </conditionalFormatting>
  <conditionalFormatting sqref="B542">
    <cfRule type="containsText" dxfId="54" priority="65" operator="containsText" text="Total">
      <formula>NOT(ISERROR(SEARCH("Total",B542)))</formula>
    </cfRule>
  </conditionalFormatting>
  <conditionalFormatting sqref="B547">
    <cfRule type="containsText" dxfId="53" priority="64" operator="containsText" text="Total">
      <formula>NOT(ISERROR(SEARCH("Total",B547)))</formula>
    </cfRule>
  </conditionalFormatting>
  <conditionalFormatting sqref="B545">
    <cfRule type="containsText" dxfId="52" priority="63" operator="containsText" text="Total">
      <formula>NOT(ISERROR(SEARCH("Total",B545)))</formula>
    </cfRule>
  </conditionalFormatting>
  <conditionalFormatting sqref="B549">
    <cfRule type="containsText" dxfId="51" priority="62" operator="containsText" text="Total">
      <formula>NOT(ISERROR(SEARCH("Total",B549)))</formula>
    </cfRule>
  </conditionalFormatting>
  <conditionalFormatting sqref="B546">
    <cfRule type="containsText" dxfId="50" priority="61" operator="containsText" text="Total">
      <formula>NOT(ISERROR(SEARCH("Total",B546)))</formula>
    </cfRule>
  </conditionalFormatting>
  <conditionalFormatting sqref="B548">
    <cfRule type="containsText" dxfId="49" priority="60" operator="containsText" text="Total">
      <formula>NOT(ISERROR(SEARCH("Total",B548)))</formula>
    </cfRule>
  </conditionalFormatting>
  <conditionalFormatting sqref="A1035:B1035">
    <cfRule type="containsText" dxfId="48" priority="57" operator="containsText" text="Total">
      <formula>NOT(ISERROR(SEARCH("Total",A1035)))</formula>
    </cfRule>
  </conditionalFormatting>
  <conditionalFormatting sqref="A269:B269">
    <cfRule type="containsText" dxfId="47" priority="55" operator="containsText" text="Total">
      <formula>NOT(ISERROR(SEARCH("Total",A269)))</formula>
    </cfRule>
  </conditionalFormatting>
  <conditionalFormatting sqref="A267:B268">
    <cfRule type="containsText" dxfId="46" priority="53" operator="containsText" text="Total">
      <formula>NOT(ISERROR(SEARCH("Total",A267)))</formula>
    </cfRule>
  </conditionalFormatting>
  <conditionalFormatting sqref="A615:B620">
    <cfRule type="containsText" dxfId="45" priority="52" operator="containsText" text="Total">
      <formula>NOT(ISERROR(SEARCH("Total",A615)))</formula>
    </cfRule>
  </conditionalFormatting>
  <conditionalFormatting sqref="A621:B622">
    <cfRule type="containsText" dxfId="44" priority="51" operator="containsText" text="Total">
      <formula>NOT(ISERROR(SEARCH("Total",A621)))</formula>
    </cfRule>
  </conditionalFormatting>
  <conditionalFormatting sqref="A623:B623">
    <cfRule type="containsText" dxfId="43" priority="50" operator="containsText" text="Total">
      <formula>NOT(ISERROR(SEARCH("Total",A623)))</formula>
    </cfRule>
  </conditionalFormatting>
  <conditionalFormatting sqref="A857:B862">
    <cfRule type="containsText" dxfId="42" priority="49" operator="containsText" text="Total">
      <formula>NOT(ISERROR(SEARCH("Total",A857)))</formula>
    </cfRule>
  </conditionalFormatting>
  <conditionalFormatting sqref="A863:B864">
    <cfRule type="containsText" dxfId="41" priority="48" operator="containsText" text="Total">
      <formula>NOT(ISERROR(SEARCH("Total",A863)))</formula>
    </cfRule>
  </conditionalFormatting>
  <conditionalFormatting sqref="A865:B865">
    <cfRule type="containsText" dxfId="40" priority="47" operator="containsText" text="Total">
      <formula>NOT(ISERROR(SEARCH("Total",A865)))</formula>
    </cfRule>
  </conditionalFormatting>
  <conditionalFormatting sqref="B1295:C1295 B1296:B1297 B1300:B1305">
    <cfRule type="containsText" dxfId="39" priority="46" operator="containsText" text="Total">
      <formula>NOT(ISERROR(SEARCH("Total",B1295)))</formula>
    </cfRule>
  </conditionalFormatting>
  <conditionalFormatting sqref="A379:B379">
    <cfRule type="containsText" dxfId="38" priority="43" operator="containsText" text="Total">
      <formula>NOT(ISERROR(SEARCH("Total",A379)))</formula>
    </cfRule>
  </conditionalFormatting>
  <conditionalFormatting sqref="A380:B380">
    <cfRule type="containsText" dxfId="37" priority="44" operator="containsText" text="Total">
      <formula>NOT(ISERROR(SEARCH("Total",A380)))</formula>
    </cfRule>
  </conditionalFormatting>
  <conditionalFormatting sqref="A392:B392">
    <cfRule type="containsText" dxfId="36" priority="42" operator="containsText" text="Total">
      <formula>NOT(ISERROR(SEARCH("Total",A392)))</formula>
    </cfRule>
  </conditionalFormatting>
  <conditionalFormatting sqref="A586:B586">
    <cfRule type="containsText" dxfId="35" priority="41" operator="containsText" text="Total">
      <formula>NOT(ISERROR(SEARCH("Total",A586)))</formula>
    </cfRule>
  </conditionalFormatting>
  <conditionalFormatting sqref="A599:B599">
    <cfRule type="containsText" dxfId="34" priority="38" operator="containsText" text="Total">
      <formula>NOT(ISERROR(SEARCH("Total",A599)))</formula>
    </cfRule>
  </conditionalFormatting>
  <conditionalFormatting sqref="A624:B624">
    <cfRule type="containsText" dxfId="33" priority="37" operator="containsText" text="Total">
      <formula>NOT(ISERROR(SEARCH("Total",A624)))</formula>
    </cfRule>
  </conditionalFormatting>
  <conditionalFormatting sqref="A598:B598">
    <cfRule type="containsText" dxfId="32" priority="39" operator="containsText" text="Total">
      <formula>NOT(ISERROR(SEARCH("Total",A598)))</formula>
    </cfRule>
  </conditionalFormatting>
  <conditionalFormatting sqref="A659:B659">
    <cfRule type="containsText" dxfId="31" priority="36" operator="containsText" text="Total">
      <formula>NOT(ISERROR(SEARCH("Total",A659)))</formula>
    </cfRule>
  </conditionalFormatting>
  <conditionalFormatting sqref="A877:B877">
    <cfRule type="containsText" dxfId="30" priority="35" operator="containsText" text="Total">
      <formula>NOT(ISERROR(SEARCH("Total",A877)))</formula>
    </cfRule>
  </conditionalFormatting>
  <conditionalFormatting sqref="A1000:B1000">
    <cfRule type="containsText" dxfId="29" priority="31" operator="containsText" text="Total">
      <formula>NOT(ISERROR(SEARCH("Total",A1000)))</formula>
    </cfRule>
  </conditionalFormatting>
  <conditionalFormatting sqref="A1014:B1014">
    <cfRule type="containsText" dxfId="28" priority="30" operator="containsText" text="Total">
      <formula>NOT(ISERROR(SEARCH("Total",A1014)))</formula>
    </cfRule>
  </conditionalFormatting>
  <conditionalFormatting sqref="A1039:B1039">
    <cfRule type="containsText" dxfId="27" priority="29" operator="containsText" text="Total">
      <formula>NOT(ISERROR(SEARCH("Total",A1039)))</formula>
    </cfRule>
  </conditionalFormatting>
  <conditionalFormatting sqref="A888:B888">
    <cfRule type="containsText" dxfId="26" priority="33" operator="containsText" text="Total">
      <formula>NOT(ISERROR(SEARCH("Total",A888)))</formula>
    </cfRule>
  </conditionalFormatting>
  <conditionalFormatting sqref="A889:B889">
    <cfRule type="containsText" dxfId="25" priority="32" operator="containsText" text="Total">
      <formula>NOT(ISERROR(SEARCH("Total",A889)))</formula>
    </cfRule>
  </conditionalFormatting>
  <conditionalFormatting sqref="A450:B450">
    <cfRule type="containsText" dxfId="24" priority="28" operator="containsText" text="Total">
      <formula>NOT(ISERROR(SEARCH("Total",A450)))</formula>
    </cfRule>
  </conditionalFormatting>
  <conditionalFormatting sqref="A867:B867">
    <cfRule type="containsText" dxfId="23" priority="27" operator="containsText" text="Total">
      <formula>NOT(ISERROR(SEARCH("Total",A867)))</formula>
    </cfRule>
  </conditionalFormatting>
  <conditionalFormatting sqref="A866:B866">
    <cfRule type="containsText" dxfId="22" priority="26" operator="containsText" text="Total">
      <formula>NOT(ISERROR(SEARCH("Total",A866)))</formula>
    </cfRule>
  </conditionalFormatting>
  <conditionalFormatting sqref="A929:B929">
    <cfRule type="containsText" dxfId="21" priority="25" operator="containsText" text="Total">
      <formula>NOT(ISERROR(SEARCH("Total",A929)))</formula>
    </cfRule>
  </conditionalFormatting>
  <conditionalFormatting sqref="B1298">
    <cfRule type="containsText" dxfId="20" priority="23" operator="containsText" text="Total">
      <formula>NOT(ISERROR(SEARCH("Total",B1298)))</formula>
    </cfRule>
  </conditionalFormatting>
  <conditionalFormatting sqref="B1299">
    <cfRule type="containsText" dxfId="19" priority="22" operator="containsText" text="Total">
      <formula>NOT(ISERROR(SEARCH("Total",B1299)))</formula>
    </cfRule>
  </conditionalFormatting>
  <conditionalFormatting sqref="C13 C29 C36 C42 C48 C54 C60 C67 C73 C79 C85 C91 C180 C269 C276 C280 C291 C300 C306 C313 C320 C326 C332 C338 C344 C350 C357 C363 C368 C380 C392 C398 C402 C408 C471 C475 C482 C488 C495 C501 C507 C513 C519 C525 C532 C538 C544 C550 C562 C574 C586 C591 C599 C609 C613 C624 C644 C648 C659 C666 C673 C678 C766 C855 C867 C877 C889 C952 C980 C994 C1000 C1014 C1019 C1024 C1028 C1031:C1032 C1039 C1043 C1049 C1054 C1059 C1064 C1070 C1075 C1082 C1088 C1094 C1100 C1107 C1113 C1119 C1125 C1131 C1137 C1144 C1150 C1156 C1162 C1168 C1174 C1181 C1187 C1193 C1198 C1203 C1209 C1214 C1219 C1224 C1229 C1234 C1240 C1245 C1250 C1255 C1260 C1265 C1271 C1276 C1281 C1287 C1294 C1296:C1304">
    <cfRule type="cellIs" dxfId="18" priority="21" operator="greaterThan">
      <formula>$C$1305</formula>
    </cfRule>
  </conditionalFormatting>
  <conditionalFormatting sqref="G289 D5:D13 F5:F13 D15:D29 F15:F29 D31:D60 F31:F60">
    <cfRule type="cellIs" dxfId="17" priority="20" operator="greaterThan">
      <formula>1</formula>
    </cfRule>
  </conditionalFormatting>
  <conditionalFormatting sqref="D62:D91 F62:F91">
    <cfRule type="cellIs" dxfId="16" priority="19" operator="greaterThan">
      <formula>1</formula>
    </cfRule>
  </conditionalFormatting>
  <conditionalFormatting sqref="D94:D117 F94:F117 D119:D145 F119:F145 D147:D180 F147:F180 D182:D212 F182:F212 D214:D246 F214:F246 D248:D269 F248:F269 D271:D276 F271:F276 D278:D280 F278:F280 D282:D291 F282:F291">
    <cfRule type="cellIs" dxfId="15" priority="18" operator="greaterThan">
      <formula>1</formula>
    </cfRule>
  </conditionalFormatting>
  <conditionalFormatting sqref="D294:D300 F294:F300 D302:D306 F302:F306 D308:D313 F308:F313 D315:D350 F315:F350 D352:D363 F352:F363 D365:D368 F365:F368 D370:D380 F370:F380 D382:D392 F382:F392 D394:D398 F394:F398 D400:D402 F400:F402 D404:D408 F404:F408">
    <cfRule type="cellIs" dxfId="14" priority="17" operator="greaterThan">
      <formula>1</formula>
    </cfRule>
  </conditionalFormatting>
  <conditionalFormatting sqref="D411:D416 F411:F416 D418:D454 F418:F454 D456:D471 F456:F471 D473:D475 F473:F475 D477:D488 F477:F488 D490:D525 F490:F525 D527:D550 F527:F550 D552:D562 F552:F562 D564:D574 F564:F574 D576:D586 F576:F586 D588:D591 F588:F591 D593:D599 F593:F599">
    <cfRule type="cellIs" dxfId="13" priority="16" operator="greaterThan">
      <formula>1</formula>
    </cfRule>
  </conditionalFormatting>
  <conditionalFormatting sqref="D602:D609 F602:F609 D611:D613 F611:F613 F615:F624 D615:D624">
    <cfRule type="cellIs" dxfId="12" priority="15" operator="greaterThan">
      <formula>1</formula>
    </cfRule>
  </conditionalFormatting>
  <conditionalFormatting sqref="D627:D644 F627:F644 D646:D648 F646:F648 D650:D659 F650:F659 D661:D666 F661:F666">
    <cfRule type="cellIs" dxfId="11" priority="14" operator="greaterThan">
      <formula>1</formula>
    </cfRule>
  </conditionalFormatting>
  <conditionalFormatting sqref="D669:D673 F669:F673 D675:D678 F675:F678 D680:D697 F680:F697 D699:D731 F699:F731 D733:D766 F733:F766 D768:D798 F768:F798 D800:D836 F800:F836 D838:D855 F838:F855 D857:D867 F857:F867 D869:D877 F869:F877 D879:D889 F879:F889">
    <cfRule type="cellIs" dxfId="10" priority="13" operator="greaterThan">
      <formula>1</formula>
    </cfRule>
  </conditionalFormatting>
  <conditionalFormatting sqref="D892:D900 F892:F900 D902:D938 F902:F938 D940:D952 F940:F952 D954:D965 F954:F965 D969:D980 F969:F980 D982:D994 F982:F994 D996:D1000 F996:F1000">
    <cfRule type="cellIs" dxfId="9" priority="12" operator="greaterThan">
      <formula>1</formula>
    </cfRule>
  </conditionalFormatting>
  <conditionalFormatting sqref="D1003:D1014 F1003:F1014 D1016:D1019 F1016:F1019 D1021:D1024 F1021:F1024 D1026:D1028 F1026:F1028 D1030:D1032 F1030:F1032 D1034:D1039 F1034:F1039 D1041:D1043 F1041:F1043 D1045:D1064 F1045:F1064 D1066:D1075 F1066:F1075 D1077:D1100 F1077:F1100 D1102:D1137 F1102:F1137 D1139:D1174 F1139:F1174 D1176:D1187 F1176:F1187 D1189:D1203 F1189:F1203 D1205:D1234 F1205:F1234 D1236:D1265 F1236:F1265 D1267:D1281 F1267:F1281 D1283:D1287 F1283:F1287 D1289:D1294 F1289:F1294 D1296:D1305 F1296:F1305">
    <cfRule type="cellIs" dxfId="8" priority="11" operator="greaterThan">
      <formula>1</formula>
    </cfRule>
  </conditionalFormatting>
  <conditionalFormatting sqref="A967:B967">
    <cfRule type="containsText" dxfId="7" priority="10" operator="containsText" text="Total">
      <formula>NOT(ISERROR(SEARCH("Total",A967)))</formula>
    </cfRule>
  </conditionalFormatting>
  <conditionalFormatting sqref="C967">
    <cfRule type="cellIs" dxfId="6" priority="9" operator="greaterThan">
      <formula>$C$1305</formula>
    </cfRule>
  </conditionalFormatting>
  <conditionalFormatting sqref="D967 F967">
    <cfRule type="cellIs" dxfId="5" priority="8" operator="greaterThan">
      <formula>1</formula>
    </cfRule>
  </conditionalFormatting>
  <conditionalFormatting sqref="A966:B966">
    <cfRule type="containsText" dxfId="4" priority="7" operator="containsText" text="Total">
      <formula>NOT(ISERROR(SEARCH("Total",A966)))</formula>
    </cfRule>
  </conditionalFormatting>
  <conditionalFormatting sqref="D966 F966">
    <cfRule type="cellIs" dxfId="3" priority="6" operator="greaterThan">
      <formula>1</formula>
    </cfRule>
  </conditionalFormatting>
  <conditionalFormatting sqref="J978 E13 E29 E36 E42 E48 E54 E60 E67 E73 E79 E91 E180 E269 E276 E280 E291 E300 E306 E313 E320 E326 E332 E338 E344 E350 E357 E363 E368 E380 E392 E398 E402 E408 E471 E475 E482 E488 E495 E501 E507 E513 E519 E525 E532 E538 E544 E550 E562 E574 E586 E591 E599 E609 E613 E624 E644 E648 E659 E666 E673 E678 E766 E855 E867 E877 E889 E952 E967 E980 E994 E1000 E1014 E1019 E1024 E1028 E1032 E1039 E1043 E1049 E1054 E1059 E1064 E1070 E1075 E1082 E1088 E1094 E1100 E1107 E1113 E1119 E1125 E1131 E1137 E1144 E1150 E1156 E1162 E1168 E1174 E1181 E1187 E1193 E1198 E1203 E1209 E1214 E1219 E1224 E1229 E1234 E1240 E1245 E1250 E1255 E1260 E1265 E1271 E1276 E1281 E1287 E1294 E1296:E1304">
    <cfRule type="cellIs" dxfId="2" priority="5" operator="greaterThan">
      <formula>$E$1305</formula>
    </cfRule>
  </conditionalFormatting>
  <conditionalFormatting sqref="D15:D28 F15:F28 D282:D290 F282:F290 D370:D379 F370:F379 D382:D391 F382:F391 D576:D585 F576:F585 D593:D598 F593:F598 D615:D623 F615:F623 D650:D658 F650:F658 D857:D866 F857:F866 D869:D876 F869:F876 D879:D888 F879:F888 D954:D966 F954:F966 D996:D999 F996:F999 D1003:D1013 F1003:F1013 D1034:D1038 F1034:F1038">
    <cfRule type="containsErrors" dxfId="1" priority="1">
      <formula>ISERROR(D15)</formula>
    </cfRule>
  </conditionalFormatting>
  <printOptions horizontalCentered="1"/>
  <pageMargins left="0.4" right="0.25" top="0.75" bottom="0.5" header="0.3" footer="0.3"/>
  <pageSetup fitToHeight="0" orientation="portrait"/>
  <headerFooter>
    <oddFooter>&amp;C&amp;10&amp;K000000&amp;P of &amp;N</oddFooter>
  </headerFooter>
  <rowBreaks count="39" manualBreakCount="39">
    <brk id="29" max="16383" man="1"/>
    <brk id="60" max="16383" man="1"/>
    <brk id="91" max="16383" man="1"/>
    <brk id="117" max="16383" man="1"/>
    <brk id="145" max="16383" man="1"/>
    <brk id="180" max="16383" man="1"/>
    <brk id="212" max="16383" man="1"/>
    <brk id="246" max="16383" man="1"/>
    <brk id="280" max="16383" man="1"/>
    <brk id="313" max="16383" man="1"/>
    <brk id="350" max="16383" man="1"/>
    <brk id="380" max="16383" man="1"/>
    <brk id="416" max="16383" man="1"/>
    <brk id="454" max="16383" man="1"/>
    <brk id="488" max="16383" man="1"/>
    <brk id="525" max="16383" man="1"/>
    <brk id="562" max="16383" man="1"/>
    <brk id="591" max="16383" man="1"/>
    <brk id="624" max="16383" man="1"/>
    <brk id="659" max="5" man="1"/>
    <brk id="697" max="5" man="1"/>
    <brk id="731" max="5" man="1"/>
    <brk id="766" max="5" man="1"/>
    <brk id="798" max="5" man="1"/>
    <brk id="836" max="5" man="1"/>
    <brk id="867" max="5" man="1"/>
    <brk id="900" max="5" man="1"/>
    <brk id="938" max="5" man="1"/>
    <brk id="967" max="5" man="1"/>
    <brk id="1000" max="5" man="1"/>
    <brk id="1028" max="16383" man="1"/>
    <brk id="1064" max="16383" man="1"/>
    <brk id="1100" max="16383" man="1"/>
    <brk id="1137" max="16383" man="1"/>
    <brk id="1174" max="16383" man="1"/>
    <brk id="1203" max="16383" man="1"/>
    <brk id="1234" max="16383" man="1"/>
    <brk id="1265" max="16383" man="1"/>
    <brk id="1294" max="16383" man="1"/>
  </rowBreaks>
  <extLst>
    <ext xmlns:x14="http://schemas.microsoft.com/office/spreadsheetml/2009/9/main" uri="{78C0D931-6437-407d-A8EE-F0AAD7539E65}">
      <x14:conditionalFormattings>
        <x14:conditionalFormatting xmlns:xm="http://schemas.microsoft.com/office/excel/2006/main">
          <x14:cfRule type="cellIs" priority="2" operator="notEqual" id="{15B54DC7-95C6-9C4C-A54F-AF893C0C4E31}">
            <xm:f>SUM('Participating Institutions'!$B$5:$B$14)-$C$1305</xm:f>
            <x14:dxf>
              <font>
                <color rgb="FF9C0006"/>
              </font>
              <fill>
                <patternFill>
                  <bgColor rgb="FFFFC7CE"/>
                </patternFill>
              </fill>
            </x14:dxf>
          </x14:cfRule>
          <xm:sqref>E1305</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J25"/>
  <sheetViews>
    <sheetView workbookViewId="0">
      <selection sqref="A1:D1"/>
    </sheetView>
  </sheetViews>
  <sheetFormatPr baseColWidth="10" defaultColWidth="11" defaultRowHeight="12" x14ac:dyDescent="0"/>
  <cols>
    <col min="1" max="1" width="34.6640625" style="15" customWidth="1"/>
    <col min="2" max="2" width="16.6640625" style="15" customWidth="1"/>
    <col min="3" max="3" width="14.5" style="15" customWidth="1"/>
    <col min="4" max="4" width="7.83203125" style="15" customWidth="1"/>
    <col min="5" max="16384" width="11" style="15"/>
  </cols>
  <sheetData>
    <row r="1" spans="1:10" s="14" customFormat="1" ht="19">
      <c r="A1" s="322" t="s">
        <v>318</v>
      </c>
      <c r="B1" s="323"/>
      <c r="C1" s="323"/>
      <c r="D1" s="323"/>
      <c r="E1" s="12"/>
      <c r="F1" s="12"/>
      <c r="G1" s="12"/>
      <c r="H1" s="12"/>
      <c r="I1" s="13"/>
      <c r="J1" s="13"/>
    </row>
    <row r="2" spans="1:10" s="14" customFormat="1" ht="16">
      <c r="A2" s="324" t="s">
        <v>302</v>
      </c>
      <c r="B2" s="325"/>
      <c r="C2" s="22"/>
      <c r="D2" s="12"/>
      <c r="E2" s="12"/>
      <c r="F2" s="12"/>
      <c r="G2" s="12"/>
      <c r="H2" s="12"/>
      <c r="I2" s="13"/>
      <c r="J2" s="13"/>
    </row>
    <row r="3" spans="1:10" ht="15">
      <c r="A3" s="21"/>
      <c r="B3" s="23"/>
      <c r="C3" s="23"/>
    </row>
    <row r="4" spans="1:10" ht="45">
      <c r="A4" s="24"/>
      <c r="B4" s="25" t="s">
        <v>20</v>
      </c>
      <c r="C4" s="25" t="s">
        <v>7</v>
      </c>
    </row>
    <row r="5" spans="1:10" s="16" customFormat="1" ht="15" customHeight="1">
      <c r="A5" s="30" t="s">
        <v>319</v>
      </c>
      <c r="B5" s="185">
        <v>54</v>
      </c>
      <c r="C5" s="186" t="s">
        <v>482</v>
      </c>
    </row>
    <row r="6" spans="1:10" s="16" customFormat="1" ht="15" customHeight="1">
      <c r="A6" s="30" t="s">
        <v>322</v>
      </c>
      <c r="B6" s="185">
        <v>189</v>
      </c>
      <c r="C6" s="187">
        <f>B6/478</f>
        <v>0.39539748953974896</v>
      </c>
    </row>
    <row r="7" spans="1:10" s="16" customFormat="1" ht="15" customHeight="1">
      <c r="A7" s="31" t="s">
        <v>21</v>
      </c>
      <c r="B7" s="185">
        <v>89</v>
      </c>
      <c r="C7" s="187">
        <f>B7/182</f>
        <v>0.48901098901098899</v>
      </c>
    </row>
    <row r="8" spans="1:10" s="16" customFormat="1" ht="15" customHeight="1">
      <c r="A8" s="73" t="s">
        <v>321</v>
      </c>
      <c r="B8" s="188">
        <v>152</v>
      </c>
      <c r="C8" s="189">
        <f>B8/509</f>
        <v>0.29862475442043224</v>
      </c>
    </row>
    <row r="9" spans="1:10" s="16" customFormat="1" ht="15" customHeight="1">
      <c r="A9" s="31" t="s">
        <v>324</v>
      </c>
      <c r="B9" s="185">
        <v>94</v>
      </c>
      <c r="C9" s="187">
        <f>B9/441</f>
        <v>0.21315192743764172</v>
      </c>
    </row>
    <row r="10" spans="1:10" s="16" customFormat="1" ht="15" customHeight="1">
      <c r="A10" s="30" t="s">
        <v>320</v>
      </c>
      <c r="B10" s="185">
        <v>134</v>
      </c>
      <c r="C10" s="187">
        <f>B10/490</f>
        <v>0.27346938775510204</v>
      </c>
    </row>
    <row r="11" spans="1:10" s="16" customFormat="1" ht="15" customHeight="1">
      <c r="A11" s="30" t="s">
        <v>323</v>
      </c>
      <c r="B11" s="185">
        <v>134</v>
      </c>
      <c r="C11" s="187">
        <f>B11/866</f>
        <v>0.15473441108545036</v>
      </c>
    </row>
    <row r="12" spans="1:10" s="16" customFormat="1" ht="15" customHeight="1">
      <c r="A12" s="30" t="s">
        <v>22</v>
      </c>
      <c r="B12" s="185">
        <v>112</v>
      </c>
      <c r="C12" s="187">
        <f>B12/504</f>
        <v>0.22222222222222221</v>
      </c>
    </row>
    <row r="13" spans="1:10" ht="15">
      <c r="A13" s="30" t="s">
        <v>23</v>
      </c>
      <c r="B13" s="185">
        <v>135</v>
      </c>
      <c r="C13" s="187">
        <f>B13/346</f>
        <v>0.39017341040462428</v>
      </c>
    </row>
    <row r="14" spans="1:10" ht="15">
      <c r="A14" s="30" t="s">
        <v>325</v>
      </c>
      <c r="B14" s="185">
        <v>63</v>
      </c>
      <c r="C14" s="187">
        <f>B14/339</f>
        <v>0.18584070796460178</v>
      </c>
    </row>
    <row r="15" spans="1:10" ht="57.75" customHeight="1">
      <c r="A15" s="326" t="s">
        <v>484</v>
      </c>
      <c r="B15" s="327"/>
      <c r="C15" s="327"/>
    </row>
    <row r="17" spans="1:3" ht="15">
      <c r="A17" s="26"/>
      <c r="B17" s="26"/>
      <c r="C17" s="26"/>
    </row>
    <row r="18" spans="1:3" ht="15">
      <c r="A18" s="26"/>
      <c r="B18" s="26"/>
      <c r="C18" s="26"/>
    </row>
    <row r="19" spans="1:3" ht="15">
      <c r="A19" s="26"/>
      <c r="B19" s="26"/>
      <c r="C19" s="26"/>
    </row>
    <row r="21" spans="1:3" ht="15">
      <c r="A21" s="26"/>
      <c r="B21" s="26"/>
      <c r="C21" s="26"/>
    </row>
    <row r="22" spans="1:3" ht="15">
      <c r="A22" s="26"/>
      <c r="B22" s="26"/>
      <c r="C22" s="26"/>
    </row>
    <row r="23" spans="1:3" ht="15">
      <c r="A23" s="26"/>
      <c r="B23" s="26"/>
      <c r="C23" s="26"/>
    </row>
    <row r="24" spans="1:3" ht="15">
      <c r="A24" s="26"/>
      <c r="B24" s="26"/>
      <c r="C24" s="26"/>
    </row>
    <row r="25" spans="1:3" ht="15">
      <c r="A25" s="26"/>
      <c r="B25" s="26"/>
      <c r="C25" s="26"/>
    </row>
  </sheetData>
  <sortState ref="A5:A14">
    <sortCondition ref="A5"/>
  </sortState>
  <mergeCells count="3">
    <mergeCell ref="A1:D1"/>
    <mergeCell ref="A2:B2"/>
    <mergeCell ref="A15:C15"/>
  </mergeCells>
  <phoneticPr fontId="12" type="noConversion"/>
  <pageMargins left="0.5" right="0.5" top="0.75" bottom="0.75" header="0.5" footer="0.5"/>
  <pageSetup orientation="portrait" horizontalDpi="1200" verticalDpi="12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Frequency Tables</vt:lpstr>
      <vt:lpstr>Participating Institutions</vt:lpstr>
    </vt:vector>
  </TitlesOfParts>
  <Company>Wabash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Spirrison</dc:creator>
  <cp:lastModifiedBy>Megan Metz</cp:lastModifiedBy>
  <cp:lastPrinted>2016-02-09T20:36:30Z</cp:lastPrinted>
  <dcterms:created xsi:type="dcterms:W3CDTF">2012-08-07T15:04:19Z</dcterms:created>
  <dcterms:modified xsi:type="dcterms:W3CDTF">2017-09-11T15:30:17Z</dcterms:modified>
</cp:coreProperties>
</file>